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8760"/>
  </bookViews>
  <sheets>
    <sheet name="C.2" sheetId="12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B.1" sheetId="13" r:id="rId10"/>
    <sheet name="B.2" sheetId="14" r:id="rId11"/>
    <sheet name="B.2.1" sheetId="15" r:id="rId12"/>
    <sheet name="B.2.2" sheetId="16" r:id="rId13"/>
    <sheet name="B.2.3" sheetId="17" r:id="rId14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</definedNames>
  <calcPr calcId="145621"/>
</workbook>
</file>

<file path=xl/calcChain.xml><?xml version="1.0" encoding="utf-8"?>
<calcChain xmlns="http://schemas.openxmlformats.org/spreadsheetml/2006/main">
  <c r="M81" i="17" l="1"/>
  <c r="M77" i="17" s="1"/>
  <c r="L81" i="17"/>
  <c r="K81" i="17"/>
  <c r="J81" i="17"/>
  <c r="I81" i="17"/>
  <c r="I77" i="17" s="1"/>
  <c r="H81" i="17"/>
  <c r="G81" i="17"/>
  <c r="F81" i="17"/>
  <c r="E81" i="17"/>
  <c r="E77" i="17" s="1"/>
  <c r="M78" i="17"/>
  <c r="L78" i="17"/>
  <c r="K78" i="17"/>
  <c r="K77" i="17" s="1"/>
  <c r="J78" i="17"/>
  <c r="J77" i="17" s="1"/>
  <c r="I78" i="17"/>
  <c r="H78" i="17"/>
  <c r="G78" i="17"/>
  <c r="G77" i="17" s="1"/>
  <c r="F78" i="17"/>
  <c r="F77" i="17" s="1"/>
  <c r="E78" i="17"/>
  <c r="L77" i="17"/>
  <c r="H77" i="17"/>
  <c r="M73" i="17"/>
  <c r="L73" i="17"/>
  <c r="K73" i="17"/>
  <c r="J73" i="17"/>
  <c r="I73" i="17"/>
  <c r="H73" i="17"/>
  <c r="G73" i="17"/>
  <c r="F73" i="17"/>
  <c r="E73" i="17"/>
  <c r="M68" i="17"/>
  <c r="M64" i="17" s="1"/>
  <c r="L68" i="17"/>
  <c r="K68" i="17"/>
  <c r="J68" i="17"/>
  <c r="I68" i="17"/>
  <c r="I64" i="17" s="1"/>
  <c r="H68" i="17"/>
  <c r="G68" i="17"/>
  <c r="F68" i="17"/>
  <c r="E68" i="17"/>
  <c r="E64" i="17" s="1"/>
  <c r="M65" i="17"/>
  <c r="L65" i="17"/>
  <c r="K65" i="17"/>
  <c r="K64" i="17" s="1"/>
  <c r="J65" i="17"/>
  <c r="J64" i="17" s="1"/>
  <c r="I65" i="17"/>
  <c r="H65" i="17"/>
  <c r="G65" i="17"/>
  <c r="G64" i="17" s="1"/>
  <c r="F65" i="17"/>
  <c r="F64" i="17" s="1"/>
  <c r="E65" i="17"/>
  <c r="L64" i="17"/>
  <c r="H64" i="17"/>
  <c r="M59" i="17"/>
  <c r="L59" i="17"/>
  <c r="K59" i="17"/>
  <c r="J59" i="17"/>
  <c r="I59" i="17"/>
  <c r="H59" i="17"/>
  <c r="G59" i="17"/>
  <c r="F59" i="17"/>
  <c r="E59" i="17"/>
  <c r="M56" i="17"/>
  <c r="M52" i="17" s="1"/>
  <c r="L56" i="17"/>
  <c r="K56" i="17"/>
  <c r="J56" i="17"/>
  <c r="I56" i="17"/>
  <c r="I52" i="17" s="1"/>
  <c r="I51" i="17" s="1"/>
  <c r="H56" i="17"/>
  <c r="G56" i="17"/>
  <c r="F56" i="17"/>
  <c r="E56" i="17"/>
  <c r="E52" i="17" s="1"/>
  <c r="E51" i="17" s="1"/>
  <c r="M53" i="17"/>
  <c r="L53" i="17"/>
  <c r="K53" i="17"/>
  <c r="K52" i="17" s="1"/>
  <c r="K51" i="17" s="1"/>
  <c r="J53" i="17"/>
  <c r="J52" i="17" s="1"/>
  <c r="J51" i="17" s="1"/>
  <c r="I53" i="17"/>
  <c r="H53" i="17"/>
  <c r="G53" i="17"/>
  <c r="G52" i="17" s="1"/>
  <c r="G51" i="17" s="1"/>
  <c r="F53" i="17"/>
  <c r="F52" i="17" s="1"/>
  <c r="F51" i="17" s="1"/>
  <c r="E53" i="17"/>
  <c r="L52" i="17"/>
  <c r="L51" i="17" s="1"/>
  <c r="H52" i="17"/>
  <c r="H51" i="17" s="1"/>
  <c r="M47" i="17"/>
  <c r="L47" i="17"/>
  <c r="K47" i="17"/>
  <c r="J47" i="17"/>
  <c r="I47" i="17"/>
  <c r="H47" i="17"/>
  <c r="G47" i="17"/>
  <c r="F47" i="17"/>
  <c r="E47" i="17"/>
  <c r="M8" i="17"/>
  <c r="L8" i="17"/>
  <c r="K8" i="17"/>
  <c r="J8" i="17"/>
  <c r="J4" i="17" s="1"/>
  <c r="J92" i="17" s="1"/>
  <c r="I8" i="17"/>
  <c r="H8" i="17"/>
  <c r="G8" i="17"/>
  <c r="F8" i="17"/>
  <c r="F4" i="17" s="1"/>
  <c r="F92" i="17" s="1"/>
  <c r="E8" i="17"/>
  <c r="M5" i="17"/>
  <c r="L5" i="17"/>
  <c r="L4" i="17" s="1"/>
  <c r="L92" i="17" s="1"/>
  <c r="K5" i="17"/>
  <c r="K4" i="17" s="1"/>
  <c r="K92" i="17" s="1"/>
  <c r="J5" i="17"/>
  <c r="I5" i="17"/>
  <c r="H5" i="17"/>
  <c r="H4" i="17" s="1"/>
  <c r="H92" i="17" s="1"/>
  <c r="G5" i="17"/>
  <c r="G4" i="17" s="1"/>
  <c r="G92" i="17" s="1"/>
  <c r="F5" i="17"/>
  <c r="E5" i="17"/>
  <c r="M4" i="17"/>
  <c r="I4" i="17"/>
  <c r="I92" i="17" s="1"/>
  <c r="E4" i="17"/>
  <c r="M81" i="16"/>
  <c r="L81" i="16"/>
  <c r="K81" i="16"/>
  <c r="J81" i="16"/>
  <c r="J77" i="16" s="1"/>
  <c r="I81" i="16"/>
  <c r="H81" i="16"/>
  <c r="G81" i="16"/>
  <c r="F81" i="16"/>
  <c r="F77" i="16" s="1"/>
  <c r="E81" i="16"/>
  <c r="M78" i="16"/>
  <c r="L78" i="16"/>
  <c r="L77" i="16" s="1"/>
  <c r="K78" i="16"/>
  <c r="K77" i="16" s="1"/>
  <c r="J78" i="16"/>
  <c r="I78" i="16"/>
  <c r="H78" i="16"/>
  <c r="H77" i="16" s="1"/>
  <c r="G78" i="16"/>
  <c r="G77" i="16" s="1"/>
  <c r="F78" i="16"/>
  <c r="E78" i="16"/>
  <c r="M77" i="16"/>
  <c r="I77" i="16"/>
  <c r="E77" i="16"/>
  <c r="M73" i="16"/>
  <c r="L73" i="16"/>
  <c r="K73" i="16"/>
  <c r="J73" i="16"/>
  <c r="I73" i="16"/>
  <c r="H73" i="16"/>
  <c r="G73" i="16"/>
  <c r="F73" i="16"/>
  <c r="E73" i="16"/>
  <c r="M68" i="16"/>
  <c r="L68" i="16"/>
  <c r="K68" i="16"/>
  <c r="J68" i="16"/>
  <c r="J64" i="16" s="1"/>
  <c r="I68" i="16"/>
  <c r="H68" i="16"/>
  <c r="G68" i="16"/>
  <c r="F68" i="16"/>
  <c r="F64" i="16" s="1"/>
  <c r="E68" i="16"/>
  <c r="M65" i="16"/>
  <c r="L65" i="16"/>
  <c r="L64" i="16" s="1"/>
  <c r="K65" i="16"/>
  <c r="K64" i="16" s="1"/>
  <c r="J65" i="16"/>
  <c r="I65" i="16"/>
  <c r="H65" i="16"/>
  <c r="H64" i="16" s="1"/>
  <c r="G65" i="16"/>
  <c r="G64" i="16" s="1"/>
  <c r="F65" i="16"/>
  <c r="E65" i="16"/>
  <c r="M64" i="16"/>
  <c r="I64" i="16"/>
  <c r="E64" i="16"/>
  <c r="M59" i="16"/>
  <c r="L59" i="16"/>
  <c r="K59" i="16"/>
  <c r="J59" i="16"/>
  <c r="I59" i="16"/>
  <c r="H59" i="16"/>
  <c r="G59" i="16"/>
  <c r="F59" i="16"/>
  <c r="E59" i="16"/>
  <c r="M56" i="16"/>
  <c r="L56" i="16"/>
  <c r="K56" i="16"/>
  <c r="J56" i="16"/>
  <c r="J52" i="16" s="1"/>
  <c r="I56" i="16"/>
  <c r="H56" i="16"/>
  <c r="G56" i="16"/>
  <c r="F56" i="16"/>
  <c r="F52" i="16" s="1"/>
  <c r="E56" i="16"/>
  <c r="M53" i="16"/>
  <c r="L53" i="16"/>
  <c r="L52" i="16" s="1"/>
  <c r="L51" i="16" s="1"/>
  <c r="K53" i="16"/>
  <c r="K52" i="16" s="1"/>
  <c r="J53" i="16"/>
  <c r="I53" i="16"/>
  <c r="H53" i="16"/>
  <c r="H52" i="16" s="1"/>
  <c r="H51" i="16" s="1"/>
  <c r="G53" i="16"/>
  <c r="G52" i="16" s="1"/>
  <c r="F53" i="16"/>
  <c r="E53" i="16"/>
  <c r="M52" i="16"/>
  <c r="M51" i="16" s="1"/>
  <c r="I52" i="16"/>
  <c r="I51" i="16" s="1"/>
  <c r="E52" i="16"/>
  <c r="E51" i="16" s="1"/>
  <c r="M47" i="16"/>
  <c r="L47" i="16"/>
  <c r="K47" i="16"/>
  <c r="J47" i="16"/>
  <c r="I47" i="16"/>
  <c r="H47" i="16"/>
  <c r="G47" i="16"/>
  <c r="F47" i="16"/>
  <c r="E47" i="16"/>
  <c r="M8" i="16"/>
  <c r="L8" i="16"/>
  <c r="K8" i="16"/>
  <c r="K4" i="16" s="1"/>
  <c r="J8" i="16"/>
  <c r="I8" i="16"/>
  <c r="H8" i="16"/>
  <c r="G8" i="16"/>
  <c r="G4" i="16" s="1"/>
  <c r="F8" i="16"/>
  <c r="E8" i="16"/>
  <c r="M5" i="16"/>
  <c r="M4" i="16" s="1"/>
  <c r="L5" i="16"/>
  <c r="L4" i="16" s="1"/>
  <c r="K5" i="16"/>
  <c r="J5" i="16"/>
  <c r="I5" i="16"/>
  <c r="I4" i="16" s="1"/>
  <c r="I92" i="16" s="1"/>
  <c r="H5" i="16"/>
  <c r="H4" i="16" s="1"/>
  <c r="G5" i="16"/>
  <c r="F5" i="16"/>
  <c r="E5" i="16"/>
  <c r="E4" i="16" s="1"/>
  <c r="J4" i="16"/>
  <c r="F4" i="16"/>
  <c r="M81" i="15"/>
  <c r="L81" i="15"/>
  <c r="K81" i="15"/>
  <c r="J81" i="15"/>
  <c r="I81" i="15"/>
  <c r="H81" i="15"/>
  <c r="G81" i="15"/>
  <c r="F81" i="15"/>
  <c r="E81" i="15"/>
  <c r="M78" i="15"/>
  <c r="M77" i="15" s="1"/>
  <c r="L78" i="15"/>
  <c r="L77" i="15" s="1"/>
  <c r="K78" i="15"/>
  <c r="K77" i="15" s="1"/>
  <c r="J78" i="15"/>
  <c r="I78" i="15"/>
  <c r="I77" i="15" s="1"/>
  <c r="H78" i="15"/>
  <c r="H77" i="15" s="1"/>
  <c r="G78" i="15"/>
  <c r="G77" i="15" s="1"/>
  <c r="F78" i="15"/>
  <c r="E78" i="15"/>
  <c r="E77" i="15" s="1"/>
  <c r="J77" i="15"/>
  <c r="F77" i="15"/>
  <c r="M73" i="15"/>
  <c r="L73" i="15"/>
  <c r="K73" i="15"/>
  <c r="J73" i="15"/>
  <c r="I73" i="15"/>
  <c r="H73" i="15"/>
  <c r="G73" i="15"/>
  <c r="F73" i="15"/>
  <c r="E73" i="15"/>
  <c r="M68" i="15"/>
  <c r="L68" i="15"/>
  <c r="K68" i="15"/>
  <c r="J68" i="15"/>
  <c r="I68" i="15"/>
  <c r="H68" i="15"/>
  <c r="G68" i="15"/>
  <c r="F68" i="15"/>
  <c r="E68" i="15"/>
  <c r="M65" i="15"/>
  <c r="M64" i="15" s="1"/>
  <c r="L65" i="15"/>
  <c r="L64" i="15" s="1"/>
  <c r="K65" i="15"/>
  <c r="K64" i="15" s="1"/>
  <c r="J65" i="15"/>
  <c r="I65" i="15"/>
  <c r="I64" i="15" s="1"/>
  <c r="H65" i="15"/>
  <c r="H64" i="15" s="1"/>
  <c r="G65" i="15"/>
  <c r="G64" i="15" s="1"/>
  <c r="F65" i="15"/>
  <c r="E65" i="15"/>
  <c r="E64" i="15" s="1"/>
  <c r="J64" i="15"/>
  <c r="F64" i="15"/>
  <c r="M59" i="15"/>
  <c r="L59" i="15"/>
  <c r="K59" i="15"/>
  <c r="J59" i="15"/>
  <c r="I59" i="15"/>
  <c r="H59" i="15"/>
  <c r="G59" i="15"/>
  <c r="F59" i="15"/>
  <c r="E59" i="15"/>
  <c r="M56" i="15"/>
  <c r="L56" i="15"/>
  <c r="K56" i="15"/>
  <c r="K52" i="15" s="1"/>
  <c r="K51" i="15" s="1"/>
  <c r="J56" i="15"/>
  <c r="I56" i="15"/>
  <c r="H56" i="15"/>
  <c r="G56" i="15"/>
  <c r="G52" i="15" s="1"/>
  <c r="G51" i="15" s="1"/>
  <c r="F56" i="15"/>
  <c r="E56" i="15"/>
  <c r="M53" i="15"/>
  <c r="M52" i="15" s="1"/>
  <c r="M51" i="15" s="1"/>
  <c r="L53" i="15"/>
  <c r="L52" i="15" s="1"/>
  <c r="L51" i="15" s="1"/>
  <c r="K53" i="15"/>
  <c r="J53" i="15"/>
  <c r="I53" i="15"/>
  <c r="I52" i="15" s="1"/>
  <c r="I51" i="15" s="1"/>
  <c r="H53" i="15"/>
  <c r="H52" i="15" s="1"/>
  <c r="H51" i="15" s="1"/>
  <c r="G53" i="15"/>
  <c r="F53" i="15"/>
  <c r="E53" i="15"/>
  <c r="E52" i="15" s="1"/>
  <c r="E51" i="15" s="1"/>
  <c r="J52" i="15"/>
  <c r="J51" i="15" s="1"/>
  <c r="F52" i="15"/>
  <c r="F51" i="15" s="1"/>
  <c r="M47" i="15"/>
  <c r="L47" i="15"/>
  <c r="K47" i="15"/>
  <c r="J47" i="15"/>
  <c r="I47" i="15"/>
  <c r="H47" i="15"/>
  <c r="G47" i="15"/>
  <c r="F47" i="15"/>
  <c r="E47" i="15"/>
  <c r="M8" i="15"/>
  <c r="L8" i="15"/>
  <c r="L4" i="15" s="1"/>
  <c r="L92" i="15" s="1"/>
  <c r="K8" i="15"/>
  <c r="J8" i="15"/>
  <c r="I8" i="15"/>
  <c r="H8" i="15"/>
  <c r="H4" i="15" s="1"/>
  <c r="H92" i="15" s="1"/>
  <c r="G8" i="15"/>
  <c r="F8" i="15"/>
  <c r="E8" i="15"/>
  <c r="M5" i="15"/>
  <c r="M4" i="15" s="1"/>
  <c r="M92" i="15" s="1"/>
  <c r="L5" i="15"/>
  <c r="K5" i="15"/>
  <c r="J5" i="15"/>
  <c r="J4" i="15" s="1"/>
  <c r="I5" i="15"/>
  <c r="I4" i="15" s="1"/>
  <c r="I92" i="15" s="1"/>
  <c r="H5" i="15"/>
  <c r="G5" i="15"/>
  <c r="F5" i="15"/>
  <c r="F4" i="15" s="1"/>
  <c r="F92" i="15" s="1"/>
  <c r="E5" i="15"/>
  <c r="E4" i="15" s="1"/>
  <c r="E92" i="15" s="1"/>
  <c r="K4" i="15"/>
  <c r="G4" i="15"/>
  <c r="M81" i="14"/>
  <c r="L81" i="14"/>
  <c r="L77" i="14" s="1"/>
  <c r="K81" i="14"/>
  <c r="J81" i="14"/>
  <c r="I81" i="14"/>
  <c r="H81" i="14"/>
  <c r="H77" i="14" s="1"/>
  <c r="G81" i="14"/>
  <c r="F81" i="14"/>
  <c r="E81" i="14"/>
  <c r="M78" i="14"/>
  <c r="M77" i="14" s="1"/>
  <c r="L78" i="14"/>
  <c r="K78" i="14"/>
  <c r="J78" i="14"/>
  <c r="J77" i="14" s="1"/>
  <c r="I78" i="14"/>
  <c r="I77" i="14" s="1"/>
  <c r="H78" i="14"/>
  <c r="G78" i="14"/>
  <c r="F78" i="14"/>
  <c r="F77" i="14" s="1"/>
  <c r="E78" i="14"/>
  <c r="E77" i="14" s="1"/>
  <c r="K77" i="14"/>
  <c r="G77" i="14"/>
  <c r="M73" i="14"/>
  <c r="L73" i="14"/>
  <c r="K73" i="14"/>
  <c r="J73" i="14"/>
  <c r="I73" i="14"/>
  <c r="H73" i="14"/>
  <c r="G73" i="14"/>
  <c r="F73" i="14"/>
  <c r="E73" i="14"/>
  <c r="M68" i="14"/>
  <c r="L68" i="14"/>
  <c r="L64" i="14" s="1"/>
  <c r="K68" i="14"/>
  <c r="J68" i="14"/>
  <c r="I68" i="14"/>
  <c r="H68" i="14"/>
  <c r="H64" i="14" s="1"/>
  <c r="G68" i="14"/>
  <c r="F68" i="14"/>
  <c r="E68" i="14"/>
  <c r="M65" i="14"/>
  <c r="M64" i="14" s="1"/>
  <c r="L65" i="14"/>
  <c r="K65" i="14"/>
  <c r="J65" i="14"/>
  <c r="J64" i="14" s="1"/>
  <c r="I65" i="14"/>
  <c r="I64" i="14" s="1"/>
  <c r="H65" i="14"/>
  <c r="G65" i="14"/>
  <c r="F65" i="14"/>
  <c r="F64" i="14" s="1"/>
  <c r="E65" i="14"/>
  <c r="E64" i="14" s="1"/>
  <c r="K64" i="14"/>
  <c r="G64" i="14"/>
  <c r="M59" i="14"/>
  <c r="L59" i="14"/>
  <c r="K59" i="14"/>
  <c r="J59" i="14"/>
  <c r="I59" i="14"/>
  <c r="H59" i="14"/>
  <c r="G59" i="14"/>
  <c r="F59" i="14"/>
  <c r="E59" i="14"/>
  <c r="M56" i="14"/>
  <c r="L56" i="14"/>
  <c r="L52" i="14" s="1"/>
  <c r="L51" i="14" s="1"/>
  <c r="K56" i="14"/>
  <c r="J56" i="14"/>
  <c r="I56" i="14"/>
  <c r="H56" i="14"/>
  <c r="H52" i="14" s="1"/>
  <c r="H51" i="14" s="1"/>
  <c r="G56" i="14"/>
  <c r="F56" i="14"/>
  <c r="E56" i="14"/>
  <c r="M53" i="14"/>
  <c r="M52" i="14" s="1"/>
  <c r="M51" i="14" s="1"/>
  <c r="L53" i="14"/>
  <c r="K53" i="14"/>
  <c r="J53" i="14"/>
  <c r="J52" i="14" s="1"/>
  <c r="I53" i="14"/>
  <c r="I52" i="14" s="1"/>
  <c r="I51" i="14" s="1"/>
  <c r="H53" i="14"/>
  <c r="G53" i="14"/>
  <c r="F53" i="14"/>
  <c r="F52" i="14" s="1"/>
  <c r="E53" i="14"/>
  <c r="E52" i="14" s="1"/>
  <c r="E51" i="14" s="1"/>
  <c r="K52" i="14"/>
  <c r="K51" i="14" s="1"/>
  <c r="G52" i="14"/>
  <c r="G51" i="14" s="1"/>
  <c r="M47" i="14"/>
  <c r="L47" i="14"/>
  <c r="K47" i="14"/>
  <c r="J47" i="14"/>
  <c r="I47" i="14"/>
  <c r="H47" i="14"/>
  <c r="G47" i="14"/>
  <c r="F47" i="14"/>
  <c r="E47" i="14"/>
  <c r="M8" i="14"/>
  <c r="M4" i="14" s="1"/>
  <c r="L8" i="14"/>
  <c r="K8" i="14"/>
  <c r="J8" i="14"/>
  <c r="I8" i="14"/>
  <c r="I4" i="14" s="1"/>
  <c r="H8" i="14"/>
  <c r="G8" i="14"/>
  <c r="F8" i="14"/>
  <c r="E8" i="14"/>
  <c r="E4" i="14" s="1"/>
  <c r="M5" i="14"/>
  <c r="L5" i="14"/>
  <c r="K5" i="14"/>
  <c r="K4" i="14" s="1"/>
  <c r="J5" i="14"/>
  <c r="J4" i="14" s="1"/>
  <c r="I5" i="14"/>
  <c r="H5" i="14"/>
  <c r="G5" i="14"/>
  <c r="G4" i="14" s="1"/>
  <c r="F5" i="14"/>
  <c r="F4" i="14" s="1"/>
  <c r="E5" i="14"/>
  <c r="L4" i="14"/>
  <c r="L92" i="14" s="1"/>
  <c r="H4" i="14"/>
  <c r="M36" i="13"/>
  <c r="L36" i="13"/>
  <c r="K36" i="13"/>
  <c r="J36" i="13"/>
  <c r="I36" i="13"/>
  <c r="H36" i="13"/>
  <c r="G36" i="13"/>
  <c r="F36" i="13"/>
  <c r="E36" i="13"/>
  <c r="M31" i="13"/>
  <c r="L31" i="13"/>
  <c r="K31" i="13"/>
  <c r="J31" i="13"/>
  <c r="I31" i="13"/>
  <c r="H31" i="13"/>
  <c r="G31" i="13"/>
  <c r="F31" i="13"/>
  <c r="E31" i="13"/>
  <c r="M21" i="13"/>
  <c r="L21" i="13"/>
  <c r="K21" i="13"/>
  <c r="J21" i="13"/>
  <c r="I21" i="13"/>
  <c r="H21" i="13"/>
  <c r="G21" i="13"/>
  <c r="F21" i="13"/>
  <c r="E21" i="13"/>
  <c r="M10" i="13"/>
  <c r="M9" i="13" s="1"/>
  <c r="M40" i="13" s="1"/>
  <c r="L10" i="13"/>
  <c r="L9" i="13" s="1"/>
  <c r="L40" i="13" s="1"/>
  <c r="K10" i="13"/>
  <c r="K9" i="13" s="1"/>
  <c r="J10" i="13"/>
  <c r="I10" i="13"/>
  <c r="I9" i="13" s="1"/>
  <c r="I40" i="13" s="1"/>
  <c r="H10" i="13"/>
  <c r="H9" i="13" s="1"/>
  <c r="H40" i="13" s="1"/>
  <c r="G10" i="13"/>
  <c r="G9" i="13" s="1"/>
  <c r="F10" i="13"/>
  <c r="E10" i="13"/>
  <c r="E9" i="13" s="1"/>
  <c r="E40" i="13" s="1"/>
  <c r="J9" i="13"/>
  <c r="F9" i="13"/>
  <c r="M4" i="13"/>
  <c r="L4" i="13"/>
  <c r="K4" i="13"/>
  <c r="K40" i="13" s="1"/>
  <c r="J4" i="13"/>
  <c r="J40" i="13" s="1"/>
  <c r="I4" i="13"/>
  <c r="H4" i="13"/>
  <c r="G4" i="13"/>
  <c r="G40" i="13" s="1"/>
  <c r="F4" i="13"/>
  <c r="F40" i="13" s="1"/>
  <c r="E4" i="13"/>
  <c r="K15" i="12"/>
  <c r="J15" i="12"/>
  <c r="I15" i="12"/>
  <c r="H15" i="12"/>
  <c r="G15" i="12"/>
  <c r="F15" i="12"/>
  <c r="E15" i="12"/>
  <c r="D15" i="12"/>
  <c r="C15" i="12"/>
  <c r="K4" i="12"/>
  <c r="J4" i="12"/>
  <c r="I4" i="12"/>
  <c r="H4" i="12"/>
  <c r="G4" i="12"/>
  <c r="F4" i="12"/>
  <c r="E4" i="12"/>
  <c r="D4" i="12"/>
  <c r="C4" i="12"/>
  <c r="H26" i="11"/>
  <c r="D26" i="11"/>
  <c r="K16" i="11"/>
  <c r="J16" i="11"/>
  <c r="I16" i="11"/>
  <c r="H16" i="11"/>
  <c r="G16" i="11"/>
  <c r="F16" i="11"/>
  <c r="E16" i="11"/>
  <c r="D16" i="11"/>
  <c r="C16" i="11"/>
  <c r="K8" i="11"/>
  <c r="J8" i="11"/>
  <c r="I8" i="11"/>
  <c r="H8" i="11"/>
  <c r="G8" i="11"/>
  <c r="F8" i="11"/>
  <c r="E8" i="11"/>
  <c r="D8" i="11"/>
  <c r="C8" i="11"/>
  <c r="K4" i="11"/>
  <c r="K26" i="11" s="1"/>
  <c r="J4" i="11"/>
  <c r="J26" i="11" s="1"/>
  <c r="I4" i="11"/>
  <c r="I26" i="11" s="1"/>
  <c r="H4" i="11"/>
  <c r="G4" i="11"/>
  <c r="G26" i="11" s="1"/>
  <c r="F4" i="11"/>
  <c r="F26" i="11" s="1"/>
  <c r="E4" i="11"/>
  <c r="E26" i="11" s="1"/>
  <c r="D4" i="11"/>
  <c r="C4" i="11"/>
  <c r="C26" i="11" s="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J26" i="9"/>
  <c r="F26" i="9"/>
  <c r="K16" i="9"/>
  <c r="J16" i="9"/>
  <c r="I16" i="9"/>
  <c r="H16" i="9"/>
  <c r="G16" i="9"/>
  <c r="F16" i="9"/>
  <c r="E16" i="9"/>
  <c r="D16" i="9"/>
  <c r="C16" i="9"/>
  <c r="K8" i="9"/>
  <c r="J8" i="9"/>
  <c r="I8" i="9"/>
  <c r="H8" i="9"/>
  <c r="G8" i="9"/>
  <c r="F8" i="9"/>
  <c r="E8" i="9"/>
  <c r="D8" i="9"/>
  <c r="C8" i="9"/>
  <c r="K4" i="9"/>
  <c r="K26" i="9" s="1"/>
  <c r="J4" i="9"/>
  <c r="I4" i="9"/>
  <c r="I26" i="9" s="1"/>
  <c r="H4" i="9"/>
  <c r="H26" i="9" s="1"/>
  <c r="G4" i="9"/>
  <c r="G26" i="9" s="1"/>
  <c r="F4" i="9"/>
  <c r="E4" i="9"/>
  <c r="E26" i="9" s="1"/>
  <c r="D4" i="9"/>
  <c r="D26" i="9" s="1"/>
  <c r="C4" i="9"/>
  <c r="C26" i="9" s="1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H26" i="7"/>
  <c r="D26" i="7"/>
  <c r="K16" i="7"/>
  <c r="J16" i="7"/>
  <c r="I16" i="7"/>
  <c r="H16" i="7"/>
  <c r="G16" i="7"/>
  <c r="F16" i="7"/>
  <c r="E16" i="7"/>
  <c r="D16" i="7"/>
  <c r="C16" i="7"/>
  <c r="K8" i="7"/>
  <c r="J8" i="7"/>
  <c r="I8" i="7"/>
  <c r="H8" i="7"/>
  <c r="G8" i="7"/>
  <c r="F8" i="7"/>
  <c r="E8" i="7"/>
  <c r="D8" i="7"/>
  <c r="C8" i="7"/>
  <c r="K4" i="7"/>
  <c r="K26" i="7" s="1"/>
  <c r="J4" i="7"/>
  <c r="J26" i="7" s="1"/>
  <c r="I4" i="7"/>
  <c r="I26" i="7" s="1"/>
  <c r="H4" i="7"/>
  <c r="G4" i="7"/>
  <c r="G26" i="7" s="1"/>
  <c r="F4" i="7"/>
  <c r="F26" i="7" s="1"/>
  <c r="E4" i="7"/>
  <c r="E26" i="7" s="1"/>
  <c r="D4" i="7"/>
  <c r="C4" i="7"/>
  <c r="C26" i="7" s="1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H26" i="4"/>
  <c r="D26" i="4"/>
  <c r="K16" i="4"/>
  <c r="J16" i="4"/>
  <c r="I16" i="4"/>
  <c r="H16" i="4"/>
  <c r="G16" i="4"/>
  <c r="F16" i="4"/>
  <c r="E16" i="4"/>
  <c r="D16" i="4"/>
  <c r="C16" i="4"/>
  <c r="K8" i="4"/>
  <c r="J8" i="4"/>
  <c r="I8" i="4"/>
  <c r="H8" i="4"/>
  <c r="G8" i="4"/>
  <c r="F8" i="4"/>
  <c r="E8" i="4"/>
  <c r="D8" i="4"/>
  <c r="C8" i="4"/>
  <c r="K4" i="4"/>
  <c r="K26" i="4" s="1"/>
  <c r="J4" i="4"/>
  <c r="J26" i="4" s="1"/>
  <c r="I4" i="4"/>
  <c r="I26" i="4" s="1"/>
  <c r="H4" i="4"/>
  <c r="G4" i="4"/>
  <c r="G26" i="4" s="1"/>
  <c r="F4" i="4"/>
  <c r="F26" i="4" s="1"/>
  <c r="E4" i="4"/>
  <c r="E26" i="4" s="1"/>
  <c r="D4" i="4"/>
  <c r="C4" i="4"/>
  <c r="C26" i="4" s="1"/>
  <c r="H92" i="14" l="1"/>
  <c r="G92" i="14"/>
  <c r="K92" i="14"/>
  <c r="F51" i="14"/>
  <c r="J51" i="14"/>
  <c r="K92" i="15"/>
  <c r="E92" i="16"/>
  <c r="M92" i="16"/>
  <c r="G51" i="16"/>
  <c r="K51" i="16"/>
  <c r="F51" i="16"/>
  <c r="F92" i="16" s="1"/>
  <c r="J51" i="16"/>
  <c r="E92" i="17"/>
  <c r="M51" i="17"/>
  <c r="M92" i="17" s="1"/>
  <c r="J92" i="15"/>
  <c r="F92" i="14"/>
  <c r="J92" i="14"/>
  <c r="E92" i="14"/>
  <c r="I92" i="14"/>
  <c r="M92" i="14"/>
  <c r="G92" i="15"/>
  <c r="J92" i="16"/>
  <c r="H92" i="16"/>
  <c r="L92" i="16"/>
  <c r="G92" i="16"/>
  <c r="K92" i="16"/>
</calcChain>
</file>

<file path=xl/sharedStrings.xml><?xml version="1.0" encoding="utf-8"?>
<sst xmlns="http://schemas.openxmlformats.org/spreadsheetml/2006/main" count="6489" uniqueCount="170">
  <si>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</si>
  <si>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</si>
  <si>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</si>
  <si>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</si>
  <si>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</si>
  <si>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</si>
  <si>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</si>
  <si>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</si>
  <si>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</si>
  <si>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</si>
  <si>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</si>
  <si>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</si>
  <si>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</si>
  <si>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</si>
  <si>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</si>
  <si>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</si>
  <si>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</si>
  <si>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</si>
  <si>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</si>
  <si>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</si>
  <si>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</si>
  <si>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</si>
  <si>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</si>
  <si>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</si>
  <si>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</si>
  <si>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</si>
  <si>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</si>
  <si>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</si>
  <si>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</si>
  <si>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</si>
  <si>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</si>
  <si>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</si>
  <si>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</si>
  <si>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</si>
  <si>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</si>
  <si>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</si>
  <si>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</si>
  <si>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</si>
  <si>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</si>
  <si>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</si>
  <si>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</si>
  <si>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</si>
  <si>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</si>
  <si>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</si>
  <si>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</si>
  <si>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</si>
  <si>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</si>
  <si>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</si>
  <si>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</si>
  <si>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</si>
  <si>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</si>
  <si>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</si>
  <si>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</si>
  <si>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</si>
  <si>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</si>
  <si>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</si>
  <si>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</si>
  <si>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</si>
  <si>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</si>
  <si>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</si>
  <si>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</si>
  <si>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</si>
  <si>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</si>
  <si>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</si>
  <si>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</si>
  <si>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</si>
  <si>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</si>
  <si>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</si>
  <si>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</si>
  <si>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</si>
  <si>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</si>
  <si>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</si>
  <si>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</si>
  <si>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</si>
  <si>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</si>
  <si>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</si>
  <si>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</si>
  <si>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</si>
  <si>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</si>
  <si>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</si>
  <si>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</si>
  <si>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</si>
  <si>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</si>
  <si>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</si>
  <si>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</si>
  <si>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</si>
  <si>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</si>
  <si>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</si>
  <si>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</si>
  <si>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</si>
  <si>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</si>
  <si>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</si>
  <si>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</si>
  <si>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</si>
  <si>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</si>
  <si>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</si>
  <si>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</si>
  <si>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</si>
  <si>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</si>
  <si>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</si>
  <si>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</si>
  <si>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</si>
  <si>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</si>
  <si>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</si>
  <si>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</si>
  <si>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</si>
  <si>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</si>
  <si>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</si>
  <si>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</si>
  <si>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</si>
  <si>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</si>
  <si>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</si>
  <si>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</si>
  <si>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</si>
  <si>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</si>
  <si>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</si>
  <si>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</si>
  <si>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</si>
  <si>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</si>
  <si>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</si>
  <si>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</si>
  <si>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</si>
  <si>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2014/15</t>
  </si>
  <si>
    <t>2015/16</t>
  </si>
  <si>
    <t>2013/14</t>
  </si>
  <si>
    <t>2011/12</t>
  </si>
  <si>
    <t xml:space="preserve">14. </t>
  </si>
  <si>
    <t>Table 1.2 : Summary of departmental receipts collection</t>
  </si>
  <si>
    <t>Table B.1: Specification of receipts: Office Of The Premier</t>
  </si>
  <si>
    <t>Table B.2: Payments and estimates by economic classification: Office Of The Premier</t>
  </si>
  <si>
    <t>2. Institutional Development</t>
  </si>
  <si>
    <t xml:space="preserve">15. </t>
  </si>
  <si>
    <t>3. Policy &amp; Governance</t>
  </si>
  <si>
    <t xml:space="preserve">4. </t>
  </si>
  <si>
    <t>2012/13</t>
  </si>
  <si>
    <t>2016/17</t>
  </si>
  <si>
    <t>2010/11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</si>
  <si>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</si>
  <si>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</si>
  <si>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</si>
  <si>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</si>
  <si>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</si>
  <si>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</si>
  <si>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</si>
  <si>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</si>
  <si>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</si>
  <si>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>1. Administration</t>
  </si>
  <si>
    <t xml:space="preserve">1. Premier'S Support </t>
  </si>
  <si>
    <t xml:space="preserve">2. Executive Council Support </t>
  </si>
  <si>
    <t xml:space="preserve">3. Director General </t>
  </si>
  <si>
    <t xml:space="preserve">4. Financial Management </t>
  </si>
  <si>
    <t xml:space="preserve">5. Programme Support </t>
  </si>
  <si>
    <t xml:space="preserve">1. Strategic Human Resources </t>
  </si>
  <si>
    <t xml:space="preserve">2. Information Communication </t>
  </si>
  <si>
    <t xml:space="preserve">3. Legal Services </t>
  </si>
  <si>
    <t xml:space="preserve">4. Communication Services </t>
  </si>
  <si>
    <t xml:space="preserve">1. Inter-Governmental Relations </t>
  </si>
  <si>
    <t xml:space="preserve">2. Provincial Policy Management </t>
  </si>
  <si>
    <t>3. Programme Support</t>
  </si>
  <si>
    <t>Table 1.3: Summary of payments and estimates by programme: Office Of The Premier</t>
  </si>
  <si>
    <t>Table 1.4: Summary of provincial payments and estimates by economic classification: Office Of The Premier</t>
  </si>
  <si>
    <t>Table 1.5: Summary of payments and estimates by sub-programme: Administration</t>
  </si>
  <si>
    <t>Table 1.6: Summary of payments and estimates by economic classification: Administration</t>
  </si>
  <si>
    <t>Table 1.7: Summary of payments and estimates by sub-programme: Institutional Development</t>
  </si>
  <si>
    <t>Table 1.8: Summary of payments and estimates by economic classification: Institutional Development</t>
  </si>
  <si>
    <t>Table 1.9: Summary of payments and estimates by sub-programme: Policy &amp; Governance</t>
  </si>
  <si>
    <t>Table 1.10: Summary of payments and estimates by economic classification: Policy &amp; Governance</t>
  </si>
  <si>
    <t>Table B.2A: Payments and estimates by economic classification: Administration</t>
  </si>
  <si>
    <t>Table B.2B: Payments and estimates by economic classification: Institutional Development</t>
  </si>
  <si>
    <t>Table B.2C: Payments and estimates by economic classification: Policy &amp; Governance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</si>
</sst>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127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136</v>
      </c>
      <c r="D3" s="17" t="s">
        <v>125</v>
      </c>
      <c r="E3" s="17" t="s">
        <v>134</v>
      </c>
      <c r="F3" s="173" t="s">
        <v>124</v>
      </c>
      <c r="G3" s="174"/>
      <c r="H3" s="175"/>
      <c r="I3" s="17" t="s">
        <v>122</v>
      </c>
      <c r="J3" s="17" t="s">
        <v>123</v>
      </c>
      <c r="K3" s="17" t="s">
        <v>135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38</v>
      </c>
      <c r="D9" s="33">
        <v>34</v>
      </c>
      <c r="E9" s="33">
        <v>189</v>
      </c>
      <c r="F9" s="32">
        <v>180</v>
      </c>
      <c r="G9" s="33">
        <v>319</v>
      </c>
      <c r="H9" s="34">
        <v>319</v>
      </c>
      <c r="I9" s="33">
        <v>400</v>
      </c>
      <c r="J9" s="33">
        <v>420</v>
      </c>
      <c r="K9" s="33">
        <v>442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18</v>
      </c>
      <c r="D12" s="33">
        <v>3</v>
      </c>
      <c r="E12" s="33">
        <v>1</v>
      </c>
      <c r="F12" s="32">
        <v>10</v>
      </c>
      <c r="G12" s="33">
        <v>20</v>
      </c>
      <c r="H12" s="34">
        <v>20</v>
      </c>
      <c r="I12" s="33">
        <v>30</v>
      </c>
      <c r="J12" s="33">
        <v>32</v>
      </c>
      <c r="K12" s="33">
        <v>34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641</v>
      </c>
      <c r="D14" s="36">
        <v>428</v>
      </c>
      <c r="E14" s="36">
        <v>87</v>
      </c>
      <c r="F14" s="35">
        <v>0</v>
      </c>
      <c r="G14" s="36">
        <v>226</v>
      </c>
      <c r="H14" s="37">
        <v>226</v>
      </c>
      <c r="I14" s="36">
        <v>0</v>
      </c>
      <c r="J14" s="36">
        <v>0</v>
      </c>
      <c r="K14" s="36">
        <v>0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697</v>
      </c>
      <c r="D15" s="61">
        <f t="shared" ref="D15:K15" si="1">SUM(D5:D14)</f>
        <v>465</v>
      </c>
      <c r="E15" s="61">
        <f t="shared" si="1"/>
        <v>277</v>
      </c>
      <c r="F15" s="62">
        <f t="shared" si="1"/>
        <v>190</v>
      </c>
      <c r="G15" s="61">
        <f t="shared" si="1"/>
        <v>565</v>
      </c>
      <c r="H15" s="63">
        <f t="shared" si="1"/>
        <v>565</v>
      </c>
      <c r="I15" s="61">
        <f t="shared" si="1"/>
        <v>430</v>
      </c>
      <c r="J15" s="61">
        <f t="shared" si="1"/>
        <v>452</v>
      </c>
      <c r="K15" s="61">
        <f t="shared" si="1"/>
        <v>476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128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136</v>
      </c>
      <c r="F3" s="17" t="s">
        <v>125</v>
      </c>
      <c r="G3" s="17" t="s">
        <v>134</v>
      </c>
      <c r="H3" s="173" t="s">
        <v>124</v>
      </c>
      <c r="I3" s="174"/>
      <c r="J3" s="175"/>
      <c r="K3" s="17" t="s">
        <v>122</v>
      </c>
      <c r="L3" s="17" t="s">
        <v>123</v>
      </c>
      <c r="M3" s="17" t="s">
        <v>135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38</v>
      </c>
      <c r="F9" s="72">
        <f t="shared" ref="F9:M9" si="1">F10+F19</f>
        <v>34</v>
      </c>
      <c r="G9" s="72">
        <f t="shared" si="1"/>
        <v>189</v>
      </c>
      <c r="H9" s="73">
        <f t="shared" si="1"/>
        <v>180</v>
      </c>
      <c r="I9" s="72">
        <f t="shared" si="1"/>
        <v>319</v>
      </c>
      <c r="J9" s="74">
        <f t="shared" si="1"/>
        <v>319</v>
      </c>
      <c r="K9" s="72">
        <f t="shared" si="1"/>
        <v>400</v>
      </c>
      <c r="L9" s="72">
        <f t="shared" si="1"/>
        <v>420</v>
      </c>
      <c r="M9" s="72">
        <f t="shared" si="1"/>
        <v>442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38</v>
      </c>
      <c r="F10" s="100">
        <f t="shared" ref="F10:M10" si="2">SUM(F11:F13)</f>
        <v>34</v>
      </c>
      <c r="G10" s="100">
        <f t="shared" si="2"/>
        <v>189</v>
      </c>
      <c r="H10" s="101">
        <f t="shared" si="2"/>
        <v>180</v>
      </c>
      <c r="I10" s="100">
        <f t="shared" si="2"/>
        <v>319</v>
      </c>
      <c r="J10" s="102">
        <f t="shared" si="2"/>
        <v>319</v>
      </c>
      <c r="K10" s="100">
        <f t="shared" si="2"/>
        <v>400</v>
      </c>
      <c r="L10" s="100">
        <f t="shared" si="2"/>
        <v>420</v>
      </c>
      <c r="M10" s="100">
        <f t="shared" si="2"/>
        <v>442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38</v>
      </c>
      <c r="F11" s="79">
        <v>34</v>
      </c>
      <c r="G11" s="79">
        <v>189</v>
      </c>
      <c r="H11" s="80">
        <v>180</v>
      </c>
      <c r="I11" s="79">
        <v>319</v>
      </c>
      <c r="J11" s="81">
        <v>319</v>
      </c>
      <c r="K11" s="79">
        <v>400</v>
      </c>
      <c r="L11" s="79">
        <v>420</v>
      </c>
      <c r="M11" s="79">
        <v>442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0</v>
      </c>
      <c r="F15" s="79">
        <v>0</v>
      </c>
      <c r="G15" s="79">
        <v>0</v>
      </c>
      <c r="H15" s="80">
        <v>0</v>
      </c>
      <c r="I15" s="79">
        <v>0</v>
      </c>
      <c r="J15" s="81">
        <v>0</v>
      </c>
      <c r="K15" s="79">
        <v>0</v>
      </c>
      <c r="L15" s="79">
        <v>0</v>
      </c>
      <c r="M15" s="81">
        <v>0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8">
        <v>0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8">
        <v>0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0</v>
      </c>
      <c r="F19" s="100">
        <v>0</v>
      </c>
      <c r="G19" s="100">
        <v>0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0</v>
      </c>
      <c r="F29" s="72">
        <v>0</v>
      </c>
      <c r="G29" s="72">
        <v>0</v>
      </c>
      <c r="H29" s="73">
        <v>0</v>
      </c>
      <c r="I29" s="72">
        <v>0</v>
      </c>
      <c r="J29" s="74">
        <v>0</v>
      </c>
      <c r="K29" s="72">
        <v>0</v>
      </c>
      <c r="L29" s="72">
        <v>0</v>
      </c>
      <c r="M29" s="72">
        <v>0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18</v>
      </c>
      <c r="F31" s="131">
        <f t="shared" ref="F31:M31" si="4">SUM(F32:F34)</f>
        <v>3</v>
      </c>
      <c r="G31" s="131">
        <f t="shared" si="4"/>
        <v>1</v>
      </c>
      <c r="H31" s="132">
        <f t="shared" si="4"/>
        <v>10</v>
      </c>
      <c r="I31" s="131">
        <f t="shared" si="4"/>
        <v>20</v>
      </c>
      <c r="J31" s="133">
        <f t="shared" si="4"/>
        <v>20</v>
      </c>
      <c r="K31" s="131">
        <f t="shared" si="4"/>
        <v>30</v>
      </c>
      <c r="L31" s="131">
        <f t="shared" si="4"/>
        <v>32</v>
      </c>
      <c r="M31" s="131">
        <f t="shared" si="4"/>
        <v>34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18</v>
      </c>
      <c r="F32" s="79">
        <v>3</v>
      </c>
      <c r="G32" s="79">
        <v>1</v>
      </c>
      <c r="H32" s="80">
        <v>10</v>
      </c>
      <c r="I32" s="79">
        <v>20</v>
      </c>
      <c r="J32" s="81">
        <v>20</v>
      </c>
      <c r="K32" s="79">
        <v>30</v>
      </c>
      <c r="L32" s="79">
        <v>32</v>
      </c>
      <c r="M32" s="79">
        <v>34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0</v>
      </c>
      <c r="F36" s="72">
        <f t="shared" ref="F36:M36" si="5">SUM(F37:F38)</f>
        <v>0</v>
      </c>
      <c r="G36" s="72">
        <f t="shared" si="5"/>
        <v>0</v>
      </c>
      <c r="H36" s="73">
        <f t="shared" si="5"/>
        <v>0</v>
      </c>
      <c r="I36" s="72">
        <f t="shared" si="5"/>
        <v>0</v>
      </c>
      <c r="J36" s="74">
        <f t="shared" si="5"/>
        <v>0</v>
      </c>
      <c r="K36" s="72">
        <f t="shared" si="5"/>
        <v>0</v>
      </c>
      <c r="L36" s="72">
        <f t="shared" si="5"/>
        <v>0</v>
      </c>
      <c r="M36" s="72">
        <f t="shared" si="5"/>
        <v>0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0</v>
      </c>
      <c r="F38" s="93">
        <v>0</v>
      </c>
      <c r="G38" s="93">
        <v>0</v>
      </c>
      <c r="H38" s="94">
        <v>0</v>
      </c>
      <c r="I38" s="93">
        <v>0</v>
      </c>
      <c r="J38" s="95">
        <v>0</v>
      </c>
      <c r="K38" s="93">
        <v>0</v>
      </c>
      <c r="L38" s="93">
        <v>0</v>
      </c>
      <c r="M38" s="93">
        <v>0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641</v>
      </c>
      <c r="F39" s="72">
        <v>428</v>
      </c>
      <c r="G39" s="72">
        <v>87</v>
      </c>
      <c r="H39" s="73">
        <v>0</v>
      </c>
      <c r="I39" s="72">
        <v>226</v>
      </c>
      <c r="J39" s="74">
        <v>226</v>
      </c>
      <c r="K39" s="72">
        <v>0</v>
      </c>
      <c r="L39" s="72">
        <v>0</v>
      </c>
      <c r="M39" s="72">
        <v>0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697</v>
      </c>
      <c r="F40" s="46">
        <f t="shared" ref="F40:M40" si="6">F4+F9+F21+F29+F31+F36+F39</f>
        <v>465</v>
      </c>
      <c r="G40" s="46">
        <f t="shared" si="6"/>
        <v>277</v>
      </c>
      <c r="H40" s="47">
        <f t="shared" si="6"/>
        <v>190</v>
      </c>
      <c r="I40" s="46">
        <f t="shared" si="6"/>
        <v>565</v>
      </c>
      <c r="J40" s="48">
        <f t="shared" si="6"/>
        <v>565</v>
      </c>
      <c r="K40" s="46">
        <f t="shared" si="6"/>
        <v>430</v>
      </c>
      <c r="L40" s="46">
        <f t="shared" si="6"/>
        <v>452</v>
      </c>
      <c r="M40" s="46">
        <f t="shared" si="6"/>
        <v>476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129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136</v>
      </c>
      <c r="F3" s="17" t="s">
        <v>125</v>
      </c>
      <c r="G3" s="17" t="s">
        <v>134</v>
      </c>
      <c r="H3" s="173" t="s">
        <v>124</v>
      </c>
      <c r="I3" s="174"/>
      <c r="J3" s="175"/>
      <c r="K3" s="17" t="s">
        <v>122</v>
      </c>
      <c r="L3" s="17" t="s">
        <v>123</v>
      </c>
      <c r="M3" s="17" t="s">
        <v>135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194082</v>
      </c>
      <c r="F4" s="72">
        <f t="shared" ref="F4:M4" si="0">F5+F8+F47</f>
        <v>209967</v>
      </c>
      <c r="G4" s="72">
        <f t="shared" si="0"/>
        <v>219152</v>
      </c>
      <c r="H4" s="73">
        <f t="shared" si="0"/>
        <v>281919.02799999999</v>
      </c>
      <c r="I4" s="72">
        <f t="shared" si="0"/>
        <v>286709.02799999999</v>
      </c>
      <c r="J4" s="74">
        <f t="shared" si="0"/>
        <v>357074</v>
      </c>
      <c r="K4" s="72">
        <f t="shared" si="0"/>
        <v>302172</v>
      </c>
      <c r="L4" s="72">
        <f t="shared" si="0"/>
        <v>318603</v>
      </c>
      <c r="M4" s="72">
        <f t="shared" si="0"/>
        <v>336045.95900000003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99587</v>
      </c>
      <c r="F5" s="100">
        <f t="shared" ref="F5:M5" si="1">SUM(F6:F7)</f>
        <v>105615</v>
      </c>
      <c r="G5" s="100">
        <f t="shared" si="1"/>
        <v>104612</v>
      </c>
      <c r="H5" s="101">
        <f t="shared" si="1"/>
        <v>146341</v>
      </c>
      <c r="I5" s="100">
        <f t="shared" si="1"/>
        <v>131875</v>
      </c>
      <c r="J5" s="102">
        <f t="shared" si="1"/>
        <v>131877</v>
      </c>
      <c r="K5" s="100">
        <f t="shared" si="1"/>
        <v>156343</v>
      </c>
      <c r="L5" s="100">
        <f t="shared" si="1"/>
        <v>170601</v>
      </c>
      <c r="M5" s="100">
        <f t="shared" si="1"/>
        <v>179926.853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88229</v>
      </c>
      <c r="F6" s="79">
        <v>93774</v>
      </c>
      <c r="G6" s="79">
        <v>92419</v>
      </c>
      <c r="H6" s="80">
        <v>133019</v>
      </c>
      <c r="I6" s="79">
        <v>117207</v>
      </c>
      <c r="J6" s="81">
        <v>114228</v>
      </c>
      <c r="K6" s="79">
        <v>138913</v>
      </c>
      <c r="L6" s="79">
        <v>154089</v>
      </c>
      <c r="M6" s="79">
        <v>162539.717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11358</v>
      </c>
      <c r="F7" s="93">
        <v>11841</v>
      </c>
      <c r="G7" s="93">
        <v>12193</v>
      </c>
      <c r="H7" s="94">
        <v>13322</v>
      </c>
      <c r="I7" s="93">
        <v>14668</v>
      </c>
      <c r="J7" s="95">
        <v>17649</v>
      </c>
      <c r="K7" s="93">
        <v>17430</v>
      </c>
      <c r="L7" s="93">
        <v>16512</v>
      </c>
      <c r="M7" s="93">
        <v>17387.135999999999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94495</v>
      </c>
      <c r="F8" s="100">
        <f t="shared" ref="F8:M8" si="2">SUM(F9:F46)</f>
        <v>103229</v>
      </c>
      <c r="G8" s="100">
        <f t="shared" si="2"/>
        <v>114540</v>
      </c>
      <c r="H8" s="101">
        <f t="shared" si="2"/>
        <v>135578.02799999999</v>
      </c>
      <c r="I8" s="100">
        <f t="shared" si="2"/>
        <v>154834.02799999999</v>
      </c>
      <c r="J8" s="102">
        <f t="shared" si="2"/>
        <v>225197</v>
      </c>
      <c r="K8" s="100">
        <f t="shared" si="2"/>
        <v>145829</v>
      </c>
      <c r="L8" s="100">
        <f t="shared" si="2"/>
        <v>148002</v>
      </c>
      <c r="M8" s="100">
        <f t="shared" si="2"/>
        <v>156119.10600000003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332</v>
      </c>
      <c r="F9" s="79">
        <v>183</v>
      </c>
      <c r="G9" s="79">
        <v>572</v>
      </c>
      <c r="H9" s="80">
        <v>97</v>
      </c>
      <c r="I9" s="79">
        <v>82</v>
      </c>
      <c r="J9" s="81">
        <v>81</v>
      </c>
      <c r="K9" s="79">
        <v>45</v>
      </c>
      <c r="L9" s="79">
        <v>83</v>
      </c>
      <c r="M9" s="79">
        <v>87.399000000000001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31922</v>
      </c>
      <c r="F10" s="86">
        <v>27371</v>
      </c>
      <c r="G10" s="86">
        <v>26704</v>
      </c>
      <c r="H10" s="87">
        <v>23729</v>
      </c>
      <c r="I10" s="86">
        <v>33020</v>
      </c>
      <c r="J10" s="88">
        <v>33020</v>
      </c>
      <c r="K10" s="86">
        <v>26254</v>
      </c>
      <c r="L10" s="86">
        <v>28981</v>
      </c>
      <c r="M10" s="86">
        <v>30516.993000000002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293</v>
      </c>
      <c r="F11" s="86">
        <v>228</v>
      </c>
      <c r="G11" s="86">
        <v>711</v>
      </c>
      <c r="H11" s="87">
        <v>253</v>
      </c>
      <c r="I11" s="86">
        <v>283</v>
      </c>
      <c r="J11" s="88">
        <v>287</v>
      </c>
      <c r="K11" s="86">
        <v>709</v>
      </c>
      <c r="L11" s="86">
        <v>373</v>
      </c>
      <c r="M11" s="86">
        <v>392.76900000000001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1489</v>
      </c>
      <c r="F12" s="86">
        <v>1848</v>
      </c>
      <c r="G12" s="86">
        <v>1518</v>
      </c>
      <c r="H12" s="87">
        <v>2000</v>
      </c>
      <c r="I12" s="86">
        <v>2000</v>
      </c>
      <c r="J12" s="88">
        <v>2000</v>
      </c>
      <c r="K12" s="86">
        <v>2090</v>
      </c>
      <c r="L12" s="86">
        <v>2204</v>
      </c>
      <c r="M12" s="86">
        <v>2320.8119999999999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216</v>
      </c>
      <c r="F13" s="86">
        <v>211</v>
      </c>
      <c r="G13" s="86">
        <v>375</v>
      </c>
      <c r="H13" s="87">
        <v>425</v>
      </c>
      <c r="I13" s="86">
        <v>374</v>
      </c>
      <c r="J13" s="88">
        <v>374</v>
      </c>
      <c r="K13" s="86">
        <v>450</v>
      </c>
      <c r="L13" s="86">
        <v>471</v>
      </c>
      <c r="M13" s="86">
        <v>495.96299999999997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1129</v>
      </c>
      <c r="F14" s="86">
        <v>3158</v>
      </c>
      <c r="G14" s="86">
        <v>5103</v>
      </c>
      <c r="H14" s="87">
        <v>6127.7</v>
      </c>
      <c r="I14" s="86">
        <v>8211.7000000000007</v>
      </c>
      <c r="J14" s="88">
        <v>8293</v>
      </c>
      <c r="K14" s="86">
        <v>6879</v>
      </c>
      <c r="L14" s="86">
        <v>6772</v>
      </c>
      <c r="M14" s="86">
        <v>7130.9159999999993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3401</v>
      </c>
      <c r="F15" s="86">
        <v>4131</v>
      </c>
      <c r="G15" s="86">
        <v>4711</v>
      </c>
      <c r="H15" s="87">
        <v>3951</v>
      </c>
      <c r="I15" s="86">
        <v>3665</v>
      </c>
      <c r="J15" s="88">
        <v>3665</v>
      </c>
      <c r="K15" s="86">
        <v>5024</v>
      </c>
      <c r="L15" s="86">
        <v>4607</v>
      </c>
      <c r="M15" s="86">
        <v>4851.1709999999994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1008</v>
      </c>
      <c r="F16" s="86">
        <v>1049</v>
      </c>
      <c r="G16" s="86">
        <v>313</v>
      </c>
      <c r="H16" s="87">
        <v>3886</v>
      </c>
      <c r="I16" s="86">
        <v>2128</v>
      </c>
      <c r="J16" s="88">
        <v>2128</v>
      </c>
      <c r="K16" s="86">
        <v>4471</v>
      </c>
      <c r="L16" s="86">
        <v>4712</v>
      </c>
      <c r="M16" s="86">
        <v>4961.7359999999999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12252</v>
      </c>
      <c r="F17" s="86">
        <v>13427</v>
      </c>
      <c r="G17" s="86">
        <v>14802</v>
      </c>
      <c r="H17" s="87">
        <v>30737.5</v>
      </c>
      <c r="I17" s="86">
        <v>23706.5</v>
      </c>
      <c r="J17" s="88">
        <v>23082</v>
      </c>
      <c r="K17" s="86">
        <v>30840</v>
      </c>
      <c r="L17" s="86">
        <v>23155</v>
      </c>
      <c r="M17" s="86">
        <v>24382.214999999997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174</v>
      </c>
      <c r="F21" s="86">
        <v>702</v>
      </c>
      <c r="G21" s="86">
        <v>84</v>
      </c>
      <c r="H21" s="87">
        <v>726</v>
      </c>
      <c r="I21" s="86">
        <v>806</v>
      </c>
      <c r="J21" s="88">
        <v>1038</v>
      </c>
      <c r="K21" s="86">
        <v>350</v>
      </c>
      <c r="L21" s="86">
        <v>527</v>
      </c>
      <c r="M21" s="86">
        <v>554.93099999999993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165</v>
      </c>
      <c r="F22" s="86">
        <v>554</v>
      </c>
      <c r="G22" s="86">
        <v>1118</v>
      </c>
      <c r="H22" s="87">
        <v>737</v>
      </c>
      <c r="I22" s="86">
        <v>1111</v>
      </c>
      <c r="J22" s="88">
        <v>1111</v>
      </c>
      <c r="K22" s="86">
        <v>653</v>
      </c>
      <c r="L22" s="86">
        <v>633</v>
      </c>
      <c r="M22" s="86">
        <v>666.54899999999998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5926</v>
      </c>
      <c r="G23" s="86">
        <v>3779</v>
      </c>
      <c r="H23" s="87">
        <v>0</v>
      </c>
      <c r="I23" s="86">
        <v>7032</v>
      </c>
      <c r="J23" s="88">
        <v>77726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48</v>
      </c>
      <c r="F24" s="86">
        <v>429</v>
      </c>
      <c r="G24" s="86">
        <v>23</v>
      </c>
      <c r="H24" s="87">
        <v>305</v>
      </c>
      <c r="I24" s="86">
        <v>305</v>
      </c>
      <c r="J24" s="88">
        <v>595</v>
      </c>
      <c r="K24" s="86">
        <v>200</v>
      </c>
      <c r="L24" s="86">
        <v>53</v>
      </c>
      <c r="M24" s="86">
        <v>55.808999999999997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10948</v>
      </c>
      <c r="I25" s="86">
        <v>10948</v>
      </c>
      <c r="J25" s="88">
        <v>10885</v>
      </c>
      <c r="K25" s="86">
        <v>7152</v>
      </c>
      <c r="L25" s="86">
        <v>9411</v>
      </c>
      <c r="M25" s="86">
        <v>9909.7829999999994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460</v>
      </c>
      <c r="I27" s="86">
        <v>475</v>
      </c>
      <c r="J27" s="88">
        <v>475</v>
      </c>
      <c r="K27" s="86">
        <v>50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249</v>
      </c>
      <c r="F29" s="86">
        <v>168</v>
      </c>
      <c r="G29" s="86">
        <v>216</v>
      </c>
      <c r="H29" s="87">
        <v>150</v>
      </c>
      <c r="I29" s="86">
        <v>104</v>
      </c>
      <c r="J29" s="88">
        <v>104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138</v>
      </c>
      <c r="F30" s="86">
        <v>57</v>
      </c>
      <c r="G30" s="86">
        <v>98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7</v>
      </c>
      <c r="F32" s="86">
        <v>5</v>
      </c>
      <c r="G32" s="86">
        <v>5</v>
      </c>
      <c r="H32" s="87">
        <v>5</v>
      </c>
      <c r="I32" s="86">
        <v>5</v>
      </c>
      <c r="J32" s="88">
        <v>6</v>
      </c>
      <c r="K32" s="86">
        <v>5</v>
      </c>
      <c r="L32" s="86">
        <v>5</v>
      </c>
      <c r="M32" s="86">
        <v>5.2649999999999997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327</v>
      </c>
      <c r="F37" s="86">
        <v>69</v>
      </c>
      <c r="G37" s="86">
        <v>508</v>
      </c>
      <c r="H37" s="87">
        <v>1396</v>
      </c>
      <c r="I37" s="86">
        <v>705</v>
      </c>
      <c r="J37" s="88">
        <v>706</v>
      </c>
      <c r="K37" s="86">
        <v>624</v>
      </c>
      <c r="L37" s="86">
        <v>569</v>
      </c>
      <c r="M37" s="86">
        <v>599.15699999999993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8149</v>
      </c>
      <c r="F38" s="86">
        <v>11503</v>
      </c>
      <c r="G38" s="86">
        <v>12256</v>
      </c>
      <c r="H38" s="87">
        <v>14190</v>
      </c>
      <c r="I38" s="86">
        <v>16681</v>
      </c>
      <c r="J38" s="88">
        <v>16105</v>
      </c>
      <c r="K38" s="86">
        <v>14216</v>
      </c>
      <c r="L38" s="86">
        <v>14925</v>
      </c>
      <c r="M38" s="86">
        <v>15716.025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1845</v>
      </c>
      <c r="F39" s="86">
        <v>1758</v>
      </c>
      <c r="G39" s="86">
        <v>3017</v>
      </c>
      <c r="H39" s="87">
        <v>2376</v>
      </c>
      <c r="I39" s="86">
        <v>2750</v>
      </c>
      <c r="J39" s="88">
        <v>2750</v>
      </c>
      <c r="K39" s="86">
        <v>3700</v>
      </c>
      <c r="L39" s="86">
        <v>2616</v>
      </c>
      <c r="M39" s="86">
        <v>2754.6479999999997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11058</v>
      </c>
      <c r="F40" s="86">
        <v>4191</v>
      </c>
      <c r="G40" s="86">
        <v>8733</v>
      </c>
      <c r="H40" s="87">
        <v>5505</v>
      </c>
      <c r="I40" s="86">
        <v>5191</v>
      </c>
      <c r="J40" s="88">
        <v>5534</v>
      </c>
      <c r="K40" s="86">
        <v>7037</v>
      </c>
      <c r="L40" s="86">
        <v>6436</v>
      </c>
      <c r="M40" s="86">
        <v>6777.1079999999993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770</v>
      </c>
      <c r="H41" s="87">
        <v>1171</v>
      </c>
      <c r="I41" s="86">
        <v>1171</v>
      </c>
      <c r="J41" s="88">
        <v>1216</v>
      </c>
      <c r="K41" s="86">
        <v>1609</v>
      </c>
      <c r="L41" s="86">
        <v>1569</v>
      </c>
      <c r="M41" s="86">
        <v>1652.1570000000002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10569</v>
      </c>
      <c r="F42" s="86">
        <v>7900</v>
      </c>
      <c r="G42" s="86">
        <v>12298</v>
      </c>
      <c r="H42" s="87">
        <v>12376.028</v>
      </c>
      <c r="I42" s="86">
        <v>11559.028</v>
      </c>
      <c r="J42" s="88">
        <v>11497</v>
      </c>
      <c r="K42" s="86">
        <v>13682</v>
      </c>
      <c r="L42" s="86">
        <v>16378</v>
      </c>
      <c r="M42" s="86">
        <v>17246.034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369</v>
      </c>
      <c r="F43" s="86">
        <v>1037</v>
      </c>
      <c r="G43" s="86">
        <v>1436</v>
      </c>
      <c r="H43" s="87">
        <v>860</v>
      </c>
      <c r="I43" s="86">
        <v>863</v>
      </c>
      <c r="J43" s="88">
        <v>863</v>
      </c>
      <c r="K43" s="86">
        <v>1460</v>
      </c>
      <c r="L43" s="86">
        <v>896</v>
      </c>
      <c r="M43" s="86">
        <v>943.48800000000006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82</v>
      </c>
      <c r="F44" s="86">
        <v>1438</v>
      </c>
      <c r="G44" s="86">
        <v>1337</v>
      </c>
      <c r="H44" s="87">
        <v>420</v>
      </c>
      <c r="I44" s="86">
        <v>415</v>
      </c>
      <c r="J44" s="88">
        <v>414</v>
      </c>
      <c r="K44" s="86">
        <v>502</v>
      </c>
      <c r="L44" s="86">
        <v>371</v>
      </c>
      <c r="M44" s="86">
        <v>390.66299999999995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9273</v>
      </c>
      <c r="F45" s="86">
        <v>15886</v>
      </c>
      <c r="G45" s="86">
        <v>14053</v>
      </c>
      <c r="H45" s="87">
        <v>12746.8</v>
      </c>
      <c r="I45" s="86">
        <v>21242.799999999999</v>
      </c>
      <c r="J45" s="88">
        <v>21242</v>
      </c>
      <c r="K45" s="86">
        <v>17827</v>
      </c>
      <c r="L45" s="86">
        <v>22255</v>
      </c>
      <c r="M45" s="86">
        <v>23707.514999999999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1123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1123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9706</v>
      </c>
      <c r="F51" s="72">
        <f t="shared" ref="F51:M51" si="4">F52+F59+F62+F63+F64+F72+F73</f>
        <v>11065</v>
      </c>
      <c r="G51" s="72">
        <f t="shared" si="4"/>
        <v>13749</v>
      </c>
      <c r="H51" s="73">
        <f t="shared" si="4"/>
        <v>11762</v>
      </c>
      <c r="I51" s="72">
        <f t="shared" si="4"/>
        <v>50360</v>
      </c>
      <c r="J51" s="74">
        <f t="shared" si="4"/>
        <v>50586</v>
      </c>
      <c r="K51" s="72">
        <f t="shared" si="4"/>
        <v>12397</v>
      </c>
      <c r="L51" s="72">
        <f t="shared" si="4"/>
        <v>13005</v>
      </c>
      <c r="M51" s="72">
        <f t="shared" si="4"/>
        <v>13694.264999999999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0</v>
      </c>
      <c r="F56" s="100">
        <f t="shared" ref="F56:M56" si="7">SUM(F57:F58)</f>
        <v>0</v>
      </c>
      <c r="G56" s="100">
        <f t="shared" si="7"/>
        <v>0</v>
      </c>
      <c r="H56" s="101">
        <f t="shared" si="7"/>
        <v>0</v>
      </c>
      <c r="I56" s="100">
        <f t="shared" si="7"/>
        <v>0</v>
      </c>
      <c r="J56" s="102">
        <f t="shared" si="7"/>
        <v>0</v>
      </c>
      <c r="K56" s="100">
        <f t="shared" si="7"/>
        <v>0</v>
      </c>
      <c r="L56" s="100">
        <f t="shared" si="7"/>
        <v>0</v>
      </c>
      <c r="M56" s="100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9680</v>
      </c>
      <c r="F62" s="86">
        <v>10648</v>
      </c>
      <c r="G62" s="86">
        <v>12422</v>
      </c>
      <c r="H62" s="87">
        <v>11762</v>
      </c>
      <c r="I62" s="86">
        <v>12760</v>
      </c>
      <c r="J62" s="88">
        <v>12760</v>
      </c>
      <c r="K62" s="86">
        <v>12397</v>
      </c>
      <c r="L62" s="86">
        <v>13005</v>
      </c>
      <c r="M62" s="86">
        <v>13694.264999999999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37500</v>
      </c>
      <c r="J64" s="95">
        <f t="shared" si="9"/>
        <v>37500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37500</v>
      </c>
      <c r="J65" s="102">
        <f t="shared" si="10"/>
        <v>37500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37500</v>
      </c>
      <c r="J67" s="95">
        <v>37500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50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26</v>
      </c>
      <c r="F73" s="86">
        <f t="shared" ref="F73:M73" si="12">SUM(F74:F75)</f>
        <v>367</v>
      </c>
      <c r="G73" s="86">
        <f t="shared" si="12"/>
        <v>1327</v>
      </c>
      <c r="H73" s="87">
        <f t="shared" si="12"/>
        <v>0</v>
      </c>
      <c r="I73" s="86">
        <f t="shared" si="12"/>
        <v>100</v>
      </c>
      <c r="J73" s="88">
        <f t="shared" si="12"/>
        <v>326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26</v>
      </c>
      <c r="F74" s="79">
        <v>280</v>
      </c>
      <c r="G74" s="79">
        <v>78</v>
      </c>
      <c r="H74" s="80">
        <v>0</v>
      </c>
      <c r="I74" s="79">
        <v>70</v>
      </c>
      <c r="J74" s="81">
        <v>270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87</v>
      </c>
      <c r="G75" s="93">
        <v>1249</v>
      </c>
      <c r="H75" s="94">
        <v>0</v>
      </c>
      <c r="I75" s="93">
        <v>30</v>
      </c>
      <c r="J75" s="95">
        <v>56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6666</v>
      </c>
      <c r="F77" s="72">
        <f t="shared" ref="F77:M77" si="13">F78+F81+F84+F85+F86+F87+F88</f>
        <v>4893</v>
      </c>
      <c r="G77" s="72">
        <f t="shared" si="13"/>
        <v>6022</v>
      </c>
      <c r="H77" s="73">
        <f t="shared" si="13"/>
        <v>3037</v>
      </c>
      <c r="I77" s="72">
        <f t="shared" si="13"/>
        <v>5714</v>
      </c>
      <c r="J77" s="74">
        <f t="shared" si="13"/>
        <v>5714</v>
      </c>
      <c r="K77" s="72">
        <f t="shared" si="13"/>
        <v>2714</v>
      </c>
      <c r="L77" s="72">
        <f t="shared" si="13"/>
        <v>2955</v>
      </c>
      <c r="M77" s="72">
        <f t="shared" si="13"/>
        <v>3111.6149999999998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6666</v>
      </c>
      <c r="F81" s="86">
        <f t="shared" ref="F81:M81" si="15">SUM(F82:F83)</f>
        <v>4893</v>
      </c>
      <c r="G81" s="86">
        <f t="shared" si="15"/>
        <v>5934</v>
      </c>
      <c r="H81" s="87">
        <f t="shared" si="15"/>
        <v>3037</v>
      </c>
      <c r="I81" s="86">
        <f t="shared" si="15"/>
        <v>5714</v>
      </c>
      <c r="J81" s="88">
        <f t="shared" si="15"/>
        <v>5714</v>
      </c>
      <c r="K81" s="86">
        <f t="shared" si="15"/>
        <v>2714</v>
      </c>
      <c r="L81" s="86">
        <f t="shared" si="15"/>
        <v>2955</v>
      </c>
      <c r="M81" s="86">
        <f t="shared" si="15"/>
        <v>3111.6149999999998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2376</v>
      </c>
      <c r="G82" s="79">
        <v>2932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6666</v>
      </c>
      <c r="F83" s="93">
        <v>2517</v>
      </c>
      <c r="G83" s="93">
        <v>3002</v>
      </c>
      <c r="H83" s="94">
        <v>3037</v>
      </c>
      <c r="I83" s="93">
        <v>5714</v>
      </c>
      <c r="J83" s="95">
        <v>5714</v>
      </c>
      <c r="K83" s="93">
        <v>2714</v>
      </c>
      <c r="L83" s="93">
        <v>2955</v>
      </c>
      <c r="M83" s="93">
        <v>3111.6149999999998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88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25</v>
      </c>
      <c r="F90" s="72">
        <v>169</v>
      </c>
      <c r="G90" s="72">
        <v>34</v>
      </c>
      <c r="H90" s="73">
        <v>0</v>
      </c>
      <c r="I90" s="72">
        <v>0</v>
      </c>
      <c r="J90" s="74">
        <v>111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210479</v>
      </c>
      <c r="F92" s="46">
        <f t="shared" ref="F92:M92" si="16">F4+F51+F77+F90</f>
        <v>226094</v>
      </c>
      <c r="G92" s="46">
        <f t="shared" si="16"/>
        <v>238957</v>
      </c>
      <c r="H92" s="47">
        <f t="shared" si="16"/>
        <v>296718.02799999999</v>
      </c>
      <c r="I92" s="46">
        <f t="shared" si="16"/>
        <v>342783.02799999999</v>
      </c>
      <c r="J92" s="48">
        <f t="shared" si="16"/>
        <v>413485</v>
      </c>
      <c r="K92" s="46">
        <f t="shared" si="16"/>
        <v>317283</v>
      </c>
      <c r="L92" s="46">
        <f t="shared" si="16"/>
        <v>334563</v>
      </c>
      <c r="M92" s="46">
        <f t="shared" si="16"/>
        <v>352851.83900000004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167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136</v>
      </c>
      <c r="F3" s="17" t="s">
        <v>125</v>
      </c>
      <c r="G3" s="17" t="s">
        <v>134</v>
      </c>
      <c r="H3" s="173" t="s">
        <v>124</v>
      </c>
      <c r="I3" s="174"/>
      <c r="J3" s="175"/>
      <c r="K3" s="17" t="s">
        <v>122</v>
      </c>
      <c r="L3" s="17" t="s">
        <v>123</v>
      </c>
      <c r="M3" s="17" t="s">
        <v>135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60744</v>
      </c>
      <c r="F4" s="72">
        <f t="shared" ref="F4:M4" si="0">F5+F8+F47</f>
        <v>63031</v>
      </c>
      <c r="G4" s="72">
        <f t="shared" si="0"/>
        <v>70990</v>
      </c>
      <c r="H4" s="73">
        <f t="shared" si="0"/>
        <v>76103</v>
      </c>
      <c r="I4" s="72">
        <f t="shared" si="0"/>
        <v>86154</v>
      </c>
      <c r="J4" s="74">
        <f t="shared" si="0"/>
        <v>86017</v>
      </c>
      <c r="K4" s="72">
        <f t="shared" si="0"/>
        <v>95385</v>
      </c>
      <c r="L4" s="72">
        <f t="shared" si="0"/>
        <v>93431</v>
      </c>
      <c r="M4" s="72">
        <f t="shared" si="0"/>
        <v>98648.842999999993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33292</v>
      </c>
      <c r="F5" s="100">
        <f t="shared" ref="F5:M5" si="1">SUM(F6:F7)</f>
        <v>38284</v>
      </c>
      <c r="G5" s="100">
        <f t="shared" si="1"/>
        <v>37951</v>
      </c>
      <c r="H5" s="101">
        <f t="shared" si="1"/>
        <v>36104</v>
      </c>
      <c r="I5" s="100">
        <f t="shared" si="1"/>
        <v>46039</v>
      </c>
      <c r="J5" s="102">
        <f t="shared" si="1"/>
        <v>46040</v>
      </c>
      <c r="K5" s="100">
        <f t="shared" si="1"/>
        <v>50321</v>
      </c>
      <c r="L5" s="100">
        <f t="shared" si="1"/>
        <v>52894</v>
      </c>
      <c r="M5" s="100">
        <f t="shared" si="1"/>
        <v>55690.381999999998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29877</v>
      </c>
      <c r="F6" s="79">
        <v>34504</v>
      </c>
      <c r="G6" s="79">
        <v>32791</v>
      </c>
      <c r="H6" s="80">
        <v>31722</v>
      </c>
      <c r="I6" s="79">
        <v>40584</v>
      </c>
      <c r="J6" s="81">
        <v>38931</v>
      </c>
      <c r="K6" s="79">
        <v>44295</v>
      </c>
      <c r="L6" s="79">
        <v>46919</v>
      </c>
      <c r="M6" s="79">
        <v>49398.706999999995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3415</v>
      </c>
      <c r="F7" s="93">
        <v>3780</v>
      </c>
      <c r="G7" s="93">
        <v>5160</v>
      </c>
      <c r="H7" s="94">
        <v>4382</v>
      </c>
      <c r="I7" s="93">
        <v>5455</v>
      </c>
      <c r="J7" s="95">
        <v>7109</v>
      </c>
      <c r="K7" s="93">
        <v>6026</v>
      </c>
      <c r="L7" s="93">
        <v>5975</v>
      </c>
      <c r="M7" s="93">
        <v>6291.6750000000002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27452</v>
      </c>
      <c r="F8" s="100">
        <f t="shared" ref="F8:M8" si="2">SUM(F9:F46)</f>
        <v>23638</v>
      </c>
      <c r="G8" s="100">
        <f t="shared" si="2"/>
        <v>33039</v>
      </c>
      <c r="H8" s="101">
        <f t="shared" si="2"/>
        <v>39999</v>
      </c>
      <c r="I8" s="100">
        <f t="shared" si="2"/>
        <v>40115</v>
      </c>
      <c r="J8" s="102">
        <f t="shared" si="2"/>
        <v>39977</v>
      </c>
      <c r="K8" s="100">
        <f t="shared" si="2"/>
        <v>45064</v>
      </c>
      <c r="L8" s="100">
        <f t="shared" si="2"/>
        <v>40537</v>
      </c>
      <c r="M8" s="100">
        <f t="shared" si="2"/>
        <v>42958.460999999996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208</v>
      </c>
      <c r="F9" s="79">
        <v>33</v>
      </c>
      <c r="G9" s="79">
        <v>33</v>
      </c>
      <c r="H9" s="80">
        <v>47</v>
      </c>
      <c r="I9" s="79">
        <v>81</v>
      </c>
      <c r="J9" s="81">
        <v>81</v>
      </c>
      <c r="K9" s="79">
        <v>45</v>
      </c>
      <c r="L9" s="79">
        <v>46</v>
      </c>
      <c r="M9" s="79">
        <v>48.437999999999995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1706</v>
      </c>
      <c r="F10" s="86">
        <v>913</v>
      </c>
      <c r="G10" s="86">
        <v>262</v>
      </c>
      <c r="H10" s="87">
        <v>259</v>
      </c>
      <c r="I10" s="86">
        <v>259</v>
      </c>
      <c r="J10" s="88">
        <v>259</v>
      </c>
      <c r="K10" s="86">
        <v>255</v>
      </c>
      <c r="L10" s="86">
        <v>269</v>
      </c>
      <c r="M10" s="86">
        <v>283.25699999999995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79</v>
      </c>
      <c r="F11" s="86">
        <v>150</v>
      </c>
      <c r="G11" s="86">
        <v>653</v>
      </c>
      <c r="H11" s="87">
        <v>137</v>
      </c>
      <c r="I11" s="86">
        <v>167</v>
      </c>
      <c r="J11" s="88">
        <v>167</v>
      </c>
      <c r="K11" s="86">
        <v>517</v>
      </c>
      <c r="L11" s="86">
        <v>171</v>
      </c>
      <c r="M11" s="86">
        <v>180.06299999999999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1489</v>
      </c>
      <c r="F12" s="86">
        <v>1848</v>
      </c>
      <c r="G12" s="86">
        <v>1518</v>
      </c>
      <c r="H12" s="87">
        <v>2000</v>
      </c>
      <c r="I12" s="86">
        <v>2000</v>
      </c>
      <c r="J12" s="88">
        <v>2000</v>
      </c>
      <c r="K12" s="86">
        <v>2090</v>
      </c>
      <c r="L12" s="86">
        <v>2204</v>
      </c>
      <c r="M12" s="86">
        <v>2320.8119999999999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569</v>
      </c>
      <c r="F14" s="86">
        <v>1476</v>
      </c>
      <c r="G14" s="86">
        <v>1022</v>
      </c>
      <c r="H14" s="87">
        <v>926</v>
      </c>
      <c r="I14" s="86">
        <v>984</v>
      </c>
      <c r="J14" s="88">
        <v>984</v>
      </c>
      <c r="K14" s="86">
        <v>786</v>
      </c>
      <c r="L14" s="86">
        <v>812</v>
      </c>
      <c r="M14" s="86">
        <v>855.03600000000006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2979</v>
      </c>
      <c r="F15" s="86">
        <v>3343</v>
      </c>
      <c r="G15" s="86">
        <v>4538</v>
      </c>
      <c r="H15" s="87">
        <v>3215</v>
      </c>
      <c r="I15" s="86">
        <v>3371</v>
      </c>
      <c r="J15" s="88">
        <v>3371</v>
      </c>
      <c r="K15" s="86">
        <v>4250</v>
      </c>
      <c r="L15" s="86">
        <v>3894</v>
      </c>
      <c r="M15" s="86">
        <v>4100.3819999999996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15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5837</v>
      </c>
      <c r="F17" s="86">
        <v>3691</v>
      </c>
      <c r="G17" s="86">
        <v>1100</v>
      </c>
      <c r="H17" s="87">
        <v>1268</v>
      </c>
      <c r="I17" s="86">
        <v>1572</v>
      </c>
      <c r="J17" s="88">
        <v>1572</v>
      </c>
      <c r="K17" s="86">
        <v>6265</v>
      </c>
      <c r="L17" s="86">
        <v>1396</v>
      </c>
      <c r="M17" s="86">
        <v>1469.9879999999998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81</v>
      </c>
      <c r="G21" s="86">
        <v>0</v>
      </c>
      <c r="H21" s="87">
        <v>450</v>
      </c>
      <c r="I21" s="86">
        <v>450</v>
      </c>
      <c r="J21" s="88">
        <v>450</v>
      </c>
      <c r="K21" s="86">
        <v>50</v>
      </c>
      <c r="L21" s="86">
        <v>53</v>
      </c>
      <c r="M21" s="86">
        <v>55.808999999999997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21</v>
      </c>
      <c r="F22" s="86">
        <v>411</v>
      </c>
      <c r="G22" s="86">
        <v>158</v>
      </c>
      <c r="H22" s="87">
        <v>457</v>
      </c>
      <c r="I22" s="86">
        <v>300</v>
      </c>
      <c r="J22" s="88">
        <v>300</v>
      </c>
      <c r="K22" s="86">
        <v>428</v>
      </c>
      <c r="L22" s="86">
        <v>396</v>
      </c>
      <c r="M22" s="86">
        <v>416.988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46</v>
      </c>
      <c r="F24" s="86">
        <v>427</v>
      </c>
      <c r="G24" s="86">
        <v>23</v>
      </c>
      <c r="H24" s="87">
        <v>305</v>
      </c>
      <c r="I24" s="86">
        <v>305</v>
      </c>
      <c r="J24" s="88">
        <v>305</v>
      </c>
      <c r="K24" s="86">
        <v>200</v>
      </c>
      <c r="L24" s="86">
        <v>53</v>
      </c>
      <c r="M24" s="86">
        <v>55.808999999999997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10948</v>
      </c>
      <c r="I25" s="86">
        <v>10948</v>
      </c>
      <c r="J25" s="88">
        <v>10948</v>
      </c>
      <c r="K25" s="86">
        <v>7152</v>
      </c>
      <c r="L25" s="86">
        <v>9411</v>
      </c>
      <c r="M25" s="86">
        <v>9909.7829999999994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460</v>
      </c>
      <c r="I27" s="86">
        <v>420</v>
      </c>
      <c r="J27" s="88">
        <v>420</v>
      </c>
      <c r="K27" s="86">
        <v>50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88</v>
      </c>
      <c r="F29" s="86">
        <v>152</v>
      </c>
      <c r="G29" s="86">
        <v>216</v>
      </c>
      <c r="H29" s="87">
        <v>150</v>
      </c>
      <c r="I29" s="86">
        <v>104</v>
      </c>
      <c r="J29" s="88">
        <v>104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138</v>
      </c>
      <c r="F30" s="86">
        <v>57</v>
      </c>
      <c r="G30" s="86">
        <v>98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5</v>
      </c>
      <c r="H32" s="87">
        <v>5</v>
      </c>
      <c r="I32" s="86">
        <v>5</v>
      </c>
      <c r="J32" s="88">
        <v>6</v>
      </c>
      <c r="K32" s="86">
        <v>5</v>
      </c>
      <c r="L32" s="86">
        <v>5</v>
      </c>
      <c r="M32" s="86">
        <v>5.2649999999999997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316</v>
      </c>
      <c r="F37" s="86">
        <v>5</v>
      </c>
      <c r="G37" s="86">
        <v>417</v>
      </c>
      <c r="H37" s="87">
        <v>843</v>
      </c>
      <c r="I37" s="86">
        <v>646</v>
      </c>
      <c r="J37" s="88">
        <v>647</v>
      </c>
      <c r="K37" s="86">
        <v>579</v>
      </c>
      <c r="L37" s="86">
        <v>565</v>
      </c>
      <c r="M37" s="86">
        <v>594.94499999999994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779</v>
      </c>
      <c r="F38" s="86">
        <v>1268</v>
      </c>
      <c r="G38" s="86">
        <v>2312</v>
      </c>
      <c r="H38" s="87">
        <v>2437</v>
      </c>
      <c r="I38" s="86">
        <v>2441</v>
      </c>
      <c r="J38" s="88">
        <v>2111</v>
      </c>
      <c r="K38" s="86">
        <v>1551</v>
      </c>
      <c r="L38" s="86">
        <v>2629</v>
      </c>
      <c r="M38" s="86">
        <v>2768.3369999999995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1750</v>
      </c>
      <c r="F39" s="86">
        <v>1510</v>
      </c>
      <c r="G39" s="86">
        <v>2702</v>
      </c>
      <c r="H39" s="87">
        <v>2376</v>
      </c>
      <c r="I39" s="86">
        <v>2580</v>
      </c>
      <c r="J39" s="88">
        <v>2580</v>
      </c>
      <c r="K39" s="86">
        <v>3700</v>
      </c>
      <c r="L39" s="86">
        <v>2616</v>
      </c>
      <c r="M39" s="86">
        <v>2754.6479999999997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2083</v>
      </c>
      <c r="F40" s="86">
        <v>2974</v>
      </c>
      <c r="G40" s="86">
        <v>7955</v>
      </c>
      <c r="H40" s="87">
        <v>3942</v>
      </c>
      <c r="I40" s="86">
        <v>3628</v>
      </c>
      <c r="J40" s="88">
        <v>3846</v>
      </c>
      <c r="K40" s="86">
        <v>5406</v>
      </c>
      <c r="L40" s="86">
        <v>4706</v>
      </c>
      <c r="M40" s="86">
        <v>4955.4179999999997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7801</v>
      </c>
      <c r="F42" s="86">
        <v>3655</v>
      </c>
      <c r="G42" s="86">
        <v>7649</v>
      </c>
      <c r="H42" s="87">
        <v>7423</v>
      </c>
      <c r="I42" s="86">
        <v>7357</v>
      </c>
      <c r="J42" s="88">
        <v>7330</v>
      </c>
      <c r="K42" s="86">
        <v>8362</v>
      </c>
      <c r="L42" s="86">
        <v>7761</v>
      </c>
      <c r="M42" s="86">
        <v>8172.3329999999996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</v>
      </c>
      <c r="F43" s="86">
        <v>0</v>
      </c>
      <c r="G43" s="86">
        <v>0</v>
      </c>
      <c r="H43" s="87">
        <v>100</v>
      </c>
      <c r="I43" s="86">
        <v>35</v>
      </c>
      <c r="J43" s="88">
        <v>35</v>
      </c>
      <c r="K43" s="86">
        <v>150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0</v>
      </c>
      <c r="G44" s="86">
        <v>188</v>
      </c>
      <c r="H44" s="87">
        <v>5</v>
      </c>
      <c r="I44" s="86">
        <v>0</v>
      </c>
      <c r="J44" s="88">
        <v>-1</v>
      </c>
      <c r="K44" s="86">
        <v>2</v>
      </c>
      <c r="L44" s="86">
        <v>2</v>
      </c>
      <c r="M44" s="86">
        <v>2.1059999999999999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1547</v>
      </c>
      <c r="F45" s="86">
        <v>1644</v>
      </c>
      <c r="G45" s="86">
        <v>2190</v>
      </c>
      <c r="H45" s="87">
        <v>2246</v>
      </c>
      <c r="I45" s="86">
        <v>2462</v>
      </c>
      <c r="J45" s="88">
        <v>2462</v>
      </c>
      <c r="K45" s="86">
        <v>3221</v>
      </c>
      <c r="L45" s="86">
        <v>3548</v>
      </c>
      <c r="M45" s="86">
        <v>4009.0439999999999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1109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1109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246</v>
      </c>
      <c r="G51" s="72">
        <f t="shared" si="4"/>
        <v>1249</v>
      </c>
      <c r="H51" s="73">
        <f t="shared" si="4"/>
        <v>0</v>
      </c>
      <c r="I51" s="72">
        <f t="shared" si="4"/>
        <v>51</v>
      </c>
      <c r="J51" s="74">
        <f t="shared" si="4"/>
        <v>77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50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196</v>
      </c>
      <c r="G73" s="86">
        <f t="shared" si="12"/>
        <v>1249</v>
      </c>
      <c r="H73" s="87">
        <f t="shared" si="12"/>
        <v>0</v>
      </c>
      <c r="I73" s="86">
        <f t="shared" si="12"/>
        <v>51</v>
      </c>
      <c r="J73" s="88">
        <f t="shared" si="12"/>
        <v>77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109</v>
      </c>
      <c r="G74" s="79">
        <v>0</v>
      </c>
      <c r="H74" s="80">
        <v>0</v>
      </c>
      <c r="I74" s="79">
        <v>21</v>
      </c>
      <c r="J74" s="81">
        <v>21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87</v>
      </c>
      <c r="G75" s="93">
        <v>1249</v>
      </c>
      <c r="H75" s="94">
        <v>0</v>
      </c>
      <c r="I75" s="93">
        <v>30</v>
      </c>
      <c r="J75" s="95">
        <v>56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109</v>
      </c>
      <c r="F77" s="72">
        <f t="shared" ref="F77:M77" si="13">F78+F81+F84+F85+F86+F87+F88</f>
        <v>3035</v>
      </c>
      <c r="G77" s="72">
        <f t="shared" si="13"/>
        <v>968</v>
      </c>
      <c r="H77" s="73">
        <f t="shared" si="13"/>
        <v>1112</v>
      </c>
      <c r="I77" s="72">
        <f t="shared" si="13"/>
        <v>1463</v>
      </c>
      <c r="J77" s="74">
        <f t="shared" si="13"/>
        <v>1463</v>
      </c>
      <c r="K77" s="72">
        <f t="shared" si="13"/>
        <v>687</v>
      </c>
      <c r="L77" s="72">
        <f t="shared" si="13"/>
        <v>825</v>
      </c>
      <c r="M77" s="72">
        <f t="shared" si="13"/>
        <v>868.72499999999991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109</v>
      </c>
      <c r="F81" s="86">
        <f t="shared" ref="F81:M81" si="15">SUM(F82:F83)</f>
        <v>3035</v>
      </c>
      <c r="G81" s="86">
        <f t="shared" si="15"/>
        <v>968</v>
      </c>
      <c r="H81" s="87">
        <f t="shared" si="15"/>
        <v>1112</v>
      </c>
      <c r="I81" s="86">
        <f t="shared" si="15"/>
        <v>1463</v>
      </c>
      <c r="J81" s="88">
        <f t="shared" si="15"/>
        <v>1463</v>
      </c>
      <c r="K81" s="86">
        <f t="shared" si="15"/>
        <v>687</v>
      </c>
      <c r="L81" s="86">
        <f t="shared" si="15"/>
        <v>825</v>
      </c>
      <c r="M81" s="86">
        <f t="shared" si="15"/>
        <v>868.72499999999991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2376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109</v>
      </c>
      <c r="F83" s="93">
        <v>659</v>
      </c>
      <c r="G83" s="93">
        <v>968</v>
      </c>
      <c r="H83" s="94">
        <v>1112</v>
      </c>
      <c r="I83" s="93">
        <v>1463</v>
      </c>
      <c r="J83" s="95">
        <v>1463</v>
      </c>
      <c r="K83" s="93">
        <v>687</v>
      </c>
      <c r="L83" s="93">
        <v>825</v>
      </c>
      <c r="M83" s="93">
        <v>868.72499999999991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25</v>
      </c>
      <c r="F90" s="72">
        <v>169</v>
      </c>
      <c r="G90" s="72">
        <v>34</v>
      </c>
      <c r="H90" s="73">
        <v>0</v>
      </c>
      <c r="I90" s="72">
        <v>0</v>
      </c>
      <c r="J90" s="74">
        <v>111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60878</v>
      </c>
      <c r="F92" s="46">
        <f t="shared" ref="F92:M92" si="16">F4+F51+F77+F90</f>
        <v>66481</v>
      </c>
      <c r="G92" s="46">
        <f t="shared" si="16"/>
        <v>73241</v>
      </c>
      <c r="H92" s="47">
        <f t="shared" si="16"/>
        <v>77215</v>
      </c>
      <c r="I92" s="46">
        <f t="shared" si="16"/>
        <v>87668</v>
      </c>
      <c r="J92" s="48">
        <f t="shared" si="16"/>
        <v>87668</v>
      </c>
      <c r="K92" s="46">
        <f t="shared" si="16"/>
        <v>96072</v>
      </c>
      <c r="L92" s="46">
        <f t="shared" si="16"/>
        <v>94256</v>
      </c>
      <c r="M92" s="46">
        <f t="shared" si="16"/>
        <v>99517.567999999999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168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136</v>
      </c>
      <c r="F3" s="17" t="s">
        <v>125</v>
      </c>
      <c r="G3" s="17" t="s">
        <v>134</v>
      </c>
      <c r="H3" s="173" t="s">
        <v>124</v>
      </c>
      <c r="I3" s="174"/>
      <c r="J3" s="175"/>
      <c r="K3" s="17" t="s">
        <v>122</v>
      </c>
      <c r="L3" s="17" t="s">
        <v>123</v>
      </c>
      <c r="M3" s="17" t="s">
        <v>135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76657</v>
      </c>
      <c r="F4" s="72">
        <f t="shared" ref="F4:M4" si="0">F5+F8+F47</f>
        <v>89128</v>
      </c>
      <c r="G4" s="72">
        <f t="shared" si="0"/>
        <v>102752</v>
      </c>
      <c r="H4" s="73">
        <f t="shared" si="0"/>
        <v>104143</v>
      </c>
      <c r="I4" s="72">
        <f t="shared" si="0"/>
        <v>126594</v>
      </c>
      <c r="J4" s="74">
        <f t="shared" si="0"/>
        <v>197159</v>
      </c>
      <c r="K4" s="72">
        <f t="shared" si="0"/>
        <v>122343</v>
      </c>
      <c r="L4" s="72">
        <f t="shared" si="0"/>
        <v>126521</v>
      </c>
      <c r="M4" s="72">
        <f t="shared" si="0"/>
        <v>133230.61299999998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29309</v>
      </c>
      <c r="F5" s="100">
        <f t="shared" ref="F5:M5" si="1">SUM(F6:F7)</f>
        <v>37125</v>
      </c>
      <c r="G5" s="100">
        <f t="shared" si="1"/>
        <v>41423</v>
      </c>
      <c r="H5" s="101">
        <f t="shared" si="1"/>
        <v>46020</v>
      </c>
      <c r="I5" s="100">
        <f t="shared" si="1"/>
        <v>46019</v>
      </c>
      <c r="J5" s="102">
        <f t="shared" si="1"/>
        <v>46020</v>
      </c>
      <c r="K5" s="100">
        <f t="shared" si="1"/>
        <v>57021</v>
      </c>
      <c r="L5" s="100">
        <f t="shared" si="1"/>
        <v>60286</v>
      </c>
      <c r="M5" s="100">
        <f t="shared" si="1"/>
        <v>63485.157999999996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25531</v>
      </c>
      <c r="F6" s="79">
        <v>32460</v>
      </c>
      <c r="G6" s="79">
        <v>36899</v>
      </c>
      <c r="H6" s="80">
        <v>41460</v>
      </c>
      <c r="I6" s="79">
        <v>40096</v>
      </c>
      <c r="J6" s="81">
        <v>40860</v>
      </c>
      <c r="K6" s="79">
        <v>49913</v>
      </c>
      <c r="L6" s="79">
        <v>52800</v>
      </c>
      <c r="M6" s="79">
        <v>55602.399999999994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3778</v>
      </c>
      <c r="F7" s="93">
        <v>4665</v>
      </c>
      <c r="G7" s="93">
        <v>4524</v>
      </c>
      <c r="H7" s="94">
        <v>4560</v>
      </c>
      <c r="I7" s="93">
        <v>5923</v>
      </c>
      <c r="J7" s="95">
        <v>5160</v>
      </c>
      <c r="K7" s="93">
        <v>7108</v>
      </c>
      <c r="L7" s="93">
        <v>7486</v>
      </c>
      <c r="M7" s="93">
        <v>7882.7579999999998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47348</v>
      </c>
      <c r="F8" s="100">
        <f t="shared" ref="F8:M8" si="2">SUM(F9:F46)</f>
        <v>52003</v>
      </c>
      <c r="G8" s="100">
        <f t="shared" si="2"/>
        <v>61329</v>
      </c>
      <c r="H8" s="101">
        <f t="shared" si="2"/>
        <v>58123</v>
      </c>
      <c r="I8" s="100">
        <f t="shared" si="2"/>
        <v>80575</v>
      </c>
      <c r="J8" s="102">
        <f t="shared" si="2"/>
        <v>151139</v>
      </c>
      <c r="K8" s="100">
        <f t="shared" si="2"/>
        <v>65322</v>
      </c>
      <c r="L8" s="100">
        <f t="shared" si="2"/>
        <v>66235</v>
      </c>
      <c r="M8" s="100">
        <f t="shared" si="2"/>
        <v>69745.454999999987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123</v>
      </c>
      <c r="F9" s="79">
        <v>148</v>
      </c>
      <c r="G9" s="79">
        <v>539</v>
      </c>
      <c r="H9" s="80">
        <v>50</v>
      </c>
      <c r="I9" s="79">
        <v>1</v>
      </c>
      <c r="J9" s="81">
        <v>0</v>
      </c>
      <c r="K9" s="79">
        <v>0</v>
      </c>
      <c r="L9" s="79">
        <v>37</v>
      </c>
      <c r="M9" s="79">
        <v>38.960999999999999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28515</v>
      </c>
      <c r="F10" s="86">
        <v>20554</v>
      </c>
      <c r="G10" s="86">
        <v>25298</v>
      </c>
      <c r="H10" s="87">
        <v>21440</v>
      </c>
      <c r="I10" s="86">
        <v>29686</v>
      </c>
      <c r="J10" s="88">
        <v>29686</v>
      </c>
      <c r="K10" s="86">
        <v>24914</v>
      </c>
      <c r="L10" s="86">
        <v>26319</v>
      </c>
      <c r="M10" s="86">
        <v>27713.906999999999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164</v>
      </c>
      <c r="F11" s="86">
        <v>57</v>
      </c>
      <c r="G11" s="86">
        <v>58</v>
      </c>
      <c r="H11" s="87">
        <v>116</v>
      </c>
      <c r="I11" s="86">
        <v>116</v>
      </c>
      <c r="J11" s="88">
        <v>110</v>
      </c>
      <c r="K11" s="86">
        <v>192</v>
      </c>
      <c r="L11" s="86">
        <v>202</v>
      </c>
      <c r="M11" s="86">
        <v>212.70599999999999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212</v>
      </c>
      <c r="F13" s="86">
        <v>206</v>
      </c>
      <c r="G13" s="86">
        <v>375</v>
      </c>
      <c r="H13" s="87">
        <v>425</v>
      </c>
      <c r="I13" s="86">
        <v>374</v>
      </c>
      <c r="J13" s="88">
        <v>374</v>
      </c>
      <c r="K13" s="86">
        <v>450</v>
      </c>
      <c r="L13" s="86">
        <v>471</v>
      </c>
      <c r="M13" s="86">
        <v>495.96299999999997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237</v>
      </c>
      <c r="F14" s="86">
        <v>579</v>
      </c>
      <c r="G14" s="86">
        <v>2268</v>
      </c>
      <c r="H14" s="87">
        <v>1855</v>
      </c>
      <c r="I14" s="86">
        <v>3591</v>
      </c>
      <c r="J14" s="88">
        <v>3672</v>
      </c>
      <c r="K14" s="86">
        <v>2883</v>
      </c>
      <c r="L14" s="86">
        <v>2469</v>
      </c>
      <c r="M14" s="86">
        <v>2599.857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299</v>
      </c>
      <c r="F15" s="86">
        <v>656</v>
      </c>
      <c r="G15" s="86">
        <v>167</v>
      </c>
      <c r="H15" s="87">
        <v>636</v>
      </c>
      <c r="I15" s="86">
        <v>274</v>
      </c>
      <c r="J15" s="88">
        <v>274</v>
      </c>
      <c r="K15" s="86">
        <v>674</v>
      </c>
      <c r="L15" s="86">
        <v>713</v>
      </c>
      <c r="M15" s="86">
        <v>750.78899999999999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993</v>
      </c>
      <c r="F16" s="86">
        <v>1049</v>
      </c>
      <c r="G16" s="86">
        <v>273</v>
      </c>
      <c r="H16" s="87">
        <v>3886</v>
      </c>
      <c r="I16" s="86">
        <v>2128</v>
      </c>
      <c r="J16" s="88">
        <v>2128</v>
      </c>
      <c r="K16" s="86">
        <v>4471</v>
      </c>
      <c r="L16" s="86">
        <v>4712</v>
      </c>
      <c r="M16" s="86">
        <v>4961.7359999999999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736</v>
      </c>
      <c r="F17" s="86">
        <v>2521</v>
      </c>
      <c r="G17" s="86">
        <v>6043</v>
      </c>
      <c r="H17" s="87">
        <v>11515</v>
      </c>
      <c r="I17" s="86">
        <v>8150</v>
      </c>
      <c r="J17" s="88">
        <v>7525</v>
      </c>
      <c r="K17" s="86">
        <v>7144</v>
      </c>
      <c r="L17" s="86">
        <v>7022</v>
      </c>
      <c r="M17" s="86">
        <v>7394.1659999999993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174</v>
      </c>
      <c r="F21" s="86">
        <v>289</v>
      </c>
      <c r="G21" s="86">
        <v>84</v>
      </c>
      <c r="H21" s="87">
        <v>276</v>
      </c>
      <c r="I21" s="86">
        <v>356</v>
      </c>
      <c r="J21" s="88">
        <v>588</v>
      </c>
      <c r="K21" s="86">
        <v>300</v>
      </c>
      <c r="L21" s="86">
        <v>474</v>
      </c>
      <c r="M21" s="86">
        <v>499.12199999999996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122</v>
      </c>
      <c r="F22" s="86">
        <v>142</v>
      </c>
      <c r="G22" s="86">
        <v>941</v>
      </c>
      <c r="H22" s="87">
        <v>280</v>
      </c>
      <c r="I22" s="86">
        <v>811</v>
      </c>
      <c r="J22" s="88">
        <v>811</v>
      </c>
      <c r="K22" s="86">
        <v>225</v>
      </c>
      <c r="L22" s="86">
        <v>237</v>
      </c>
      <c r="M22" s="86">
        <v>249.56099999999998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5919</v>
      </c>
      <c r="G23" s="86">
        <v>3779</v>
      </c>
      <c r="H23" s="87">
        <v>0</v>
      </c>
      <c r="I23" s="86">
        <v>7032</v>
      </c>
      <c r="J23" s="88">
        <v>77726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1</v>
      </c>
      <c r="F24" s="86">
        <v>2</v>
      </c>
      <c r="G24" s="86">
        <v>0</v>
      </c>
      <c r="H24" s="87">
        <v>0</v>
      </c>
      <c r="I24" s="86">
        <v>0</v>
      </c>
      <c r="J24" s="88">
        <v>290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55</v>
      </c>
      <c r="J27" s="88">
        <v>55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59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7</v>
      </c>
      <c r="F37" s="86">
        <v>64</v>
      </c>
      <c r="G37" s="86">
        <v>91</v>
      </c>
      <c r="H37" s="87">
        <v>33</v>
      </c>
      <c r="I37" s="86">
        <v>39</v>
      </c>
      <c r="J37" s="88">
        <v>39</v>
      </c>
      <c r="K37" s="86">
        <v>39</v>
      </c>
      <c r="L37" s="86">
        <v>4</v>
      </c>
      <c r="M37" s="86">
        <v>4.2119999999999997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6328</v>
      </c>
      <c r="F38" s="86">
        <v>6542</v>
      </c>
      <c r="G38" s="86">
        <v>9184</v>
      </c>
      <c r="H38" s="87">
        <v>9615</v>
      </c>
      <c r="I38" s="86">
        <v>12645</v>
      </c>
      <c r="J38" s="88">
        <v>12419</v>
      </c>
      <c r="K38" s="86">
        <v>11054</v>
      </c>
      <c r="L38" s="86">
        <v>11506</v>
      </c>
      <c r="M38" s="86">
        <v>12115.817999999999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309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814</v>
      </c>
      <c r="F40" s="86">
        <v>1207</v>
      </c>
      <c r="G40" s="86">
        <v>778</v>
      </c>
      <c r="H40" s="87">
        <v>1563</v>
      </c>
      <c r="I40" s="86">
        <v>1563</v>
      </c>
      <c r="J40" s="88">
        <v>1688</v>
      </c>
      <c r="K40" s="86">
        <v>1631</v>
      </c>
      <c r="L40" s="86">
        <v>1730</v>
      </c>
      <c r="M40" s="86">
        <v>1821.6899999999998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240</v>
      </c>
      <c r="I41" s="86">
        <v>240</v>
      </c>
      <c r="J41" s="88">
        <v>285</v>
      </c>
      <c r="K41" s="86">
        <v>653</v>
      </c>
      <c r="L41" s="86">
        <v>583</v>
      </c>
      <c r="M41" s="86">
        <v>613.899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1605</v>
      </c>
      <c r="F42" s="86">
        <v>1298</v>
      </c>
      <c r="G42" s="86">
        <v>996</v>
      </c>
      <c r="H42" s="87">
        <v>775</v>
      </c>
      <c r="I42" s="86">
        <v>600</v>
      </c>
      <c r="J42" s="88">
        <v>555</v>
      </c>
      <c r="K42" s="86">
        <v>924</v>
      </c>
      <c r="L42" s="86">
        <v>1073</v>
      </c>
      <c r="M42" s="86">
        <v>1129.8689999999999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368</v>
      </c>
      <c r="F43" s="86">
        <v>1020</v>
      </c>
      <c r="G43" s="86">
        <v>884</v>
      </c>
      <c r="H43" s="87">
        <v>760</v>
      </c>
      <c r="I43" s="86">
        <v>820</v>
      </c>
      <c r="J43" s="88">
        <v>820</v>
      </c>
      <c r="K43" s="86">
        <v>1210</v>
      </c>
      <c r="L43" s="86">
        <v>896</v>
      </c>
      <c r="M43" s="86">
        <v>943.48800000000006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82</v>
      </c>
      <c r="F44" s="86">
        <v>1346</v>
      </c>
      <c r="G44" s="86">
        <v>1127</v>
      </c>
      <c r="H44" s="87">
        <v>315</v>
      </c>
      <c r="I44" s="86">
        <v>315</v>
      </c>
      <c r="J44" s="88">
        <v>315</v>
      </c>
      <c r="K44" s="86">
        <v>400</v>
      </c>
      <c r="L44" s="86">
        <v>369</v>
      </c>
      <c r="M44" s="86">
        <v>388.55699999999996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6509</v>
      </c>
      <c r="F45" s="86">
        <v>8404</v>
      </c>
      <c r="G45" s="86">
        <v>8135</v>
      </c>
      <c r="H45" s="87">
        <v>4343</v>
      </c>
      <c r="I45" s="86">
        <v>11779</v>
      </c>
      <c r="J45" s="88">
        <v>11779</v>
      </c>
      <c r="K45" s="86">
        <v>8158</v>
      </c>
      <c r="L45" s="86">
        <v>7418</v>
      </c>
      <c r="M45" s="86">
        <v>7811.1539999999995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26</v>
      </c>
      <c r="F51" s="72">
        <f t="shared" ref="F51:M51" si="4">F52+F59+F62+F63+F64+F72+F73</f>
        <v>69</v>
      </c>
      <c r="G51" s="72">
        <f t="shared" si="4"/>
        <v>41</v>
      </c>
      <c r="H51" s="73">
        <f t="shared" si="4"/>
        <v>0</v>
      </c>
      <c r="I51" s="72">
        <f t="shared" si="4"/>
        <v>37549</v>
      </c>
      <c r="J51" s="74">
        <f t="shared" si="4"/>
        <v>37686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37500</v>
      </c>
      <c r="J64" s="95">
        <f t="shared" si="9"/>
        <v>37500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37500</v>
      </c>
      <c r="J65" s="102">
        <f t="shared" si="10"/>
        <v>37500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37500</v>
      </c>
      <c r="J67" s="95">
        <v>37500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26</v>
      </c>
      <c r="F73" s="86">
        <f t="shared" ref="F73:M73" si="12">SUM(F74:F75)</f>
        <v>69</v>
      </c>
      <c r="G73" s="86">
        <f t="shared" si="12"/>
        <v>41</v>
      </c>
      <c r="H73" s="87">
        <f t="shared" si="12"/>
        <v>0</v>
      </c>
      <c r="I73" s="86">
        <f t="shared" si="12"/>
        <v>49</v>
      </c>
      <c r="J73" s="88">
        <f t="shared" si="12"/>
        <v>186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26</v>
      </c>
      <c r="F74" s="79">
        <v>69</v>
      </c>
      <c r="G74" s="79">
        <v>41</v>
      </c>
      <c r="H74" s="80">
        <v>0</v>
      </c>
      <c r="I74" s="79">
        <v>49</v>
      </c>
      <c r="J74" s="81">
        <v>186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6445</v>
      </c>
      <c r="F77" s="72">
        <f t="shared" ref="F77:M77" si="13">F78+F81+F84+F85+F86+F87+F88</f>
        <v>1726</v>
      </c>
      <c r="G77" s="72">
        <f t="shared" si="13"/>
        <v>2122</v>
      </c>
      <c r="H77" s="73">
        <f t="shared" si="13"/>
        <v>1925</v>
      </c>
      <c r="I77" s="72">
        <f t="shared" si="13"/>
        <v>4251</v>
      </c>
      <c r="J77" s="74">
        <f t="shared" si="13"/>
        <v>4251</v>
      </c>
      <c r="K77" s="72">
        <f t="shared" si="13"/>
        <v>2027</v>
      </c>
      <c r="L77" s="72">
        <f t="shared" si="13"/>
        <v>2130</v>
      </c>
      <c r="M77" s="72">
        <f t="shared" si="13"/>
        <v>2242.89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6445</v>
      </c>
      <c r="F81" s="86">
        <f t="shared" ref="F81:M81" si="15">SUM(F82:F83)</f>
        <v>1726</v>
      </c>
      <c r="G81" s="86">
        <f t="shared" si="15"/>
        <v>2034</v>
      </c>
      <c r="H81" s="87">
        <f t="shared" si="15"/>
        <v>1925</v>
      </c>
      <c r="I81" s="86">
        <f t="shared" si="15"/>
        <v>4251</v>
      </c>
      <c r="J81" s="88">
        <f t="shared" si="15"/>
        <v>4251</v>
      </c>
      <c r="K81" s="86">
        <f t="shared" si="15"/>
        <v>2027</v>
      </c>
      <c r="L81" s="86">
        <f t="shared" si="15"/>
        <v>2130</v>
      </c>
      <c r="M81" s="86">
        <f t="shared" si="15"/>
        <v>2242.89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6445</v>
      </c>
      <c r="F83" s="93">
        <v>1726</v>
      </c>
      <c r="G83" s="93">
        <v>2034</v>
      </c>
      <c r="H83" s="94">
        <v>1925</v>
      </c>
      <c r="I83" s="93">
        <v>4251</v>
      </c>
      <c r="J83" s="95">
        <v>4251</v>
      </c>
      <c r="K83" s="93">
        <v>2027</v>
      </c>
      <c r="L83" s="93">
        <v>2130</v>
      </c>
      <c r="M83" s="93">
        <v>2242.89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88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83128</v>
      </c>
      <c r="F92" s="46">
        <f t="shared" ref="F92:M92" si="16">F4+F51+F77+F90</f>
        <v>90923</v>
      </c>
      <c r="G92" s="46">
        <f t="shared" si="16"/>
        <v>104915</v>
      </c>
      <c r="H92" s="47">
        <f t="shared" si="16"/>
        <v>106068</v>
      </c>
      <c r="I92" s="46">
        <f t="shared" si="16"/>
        <v>168394</v>
      </c>
      <c r="J92" s="48">
        <f t="shared" si="16"/>
        <v>239096</v>
      </c>
      <c r="K92" s="46">
        <f t="shared" si="16"/>
        <v>124370</v>
      </c>
      <c r="L92" s="46">
        <f t="shared" si="16"/>
        <v>128651</v>
      </c>
      <c r="M92" s="46">
        <f t="shared" si="16"/>
        <v>135473.503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169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136</v>
      </c>
      <c r="F3" s="17" t="s">
        <v>125</v>
      </c>
      <c r="G3" s="17" t="s">
        <v>134</v>
      </c>
      <c r="H3" s="173" t="s">
        <v>124</v>
      </c>
      <c r="I3" s="174"/>
      <c r="J3" s="175"/>
      <c r="K3" s="17" t="s">
        <v>122</v>
      </c>
      <c r="L3" s="17" t="s">
        <v>123</v>
      </c>
      <c r="M3" s="17" t="s">
        <v>135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56681</v>
      </c>
      <c r="F4" s="72">
        <f t="shared" ref="F4:M4" si="0">F5+F8+F47</f>
        <v>57808</v>
      </c>
      <c r="G4" s="72">
        <f t="shared" si="0"/>
        <v>45410</v>
      </c>
      <c r="H4" s="73">
        <f t="shared" si="0"/>
        <v>101673.02800000001</v>
      </c>
      <c r="I4" s="72">
        <f t="shared" si="0"/>
        <v>73961.028000000006</v>
      </c>
      <c r="J4" s="74">
        <f t="shared" si="0"/>
        <v>73898</v>
      </c>
      <c r="K4" s="72">
        <f t="shared" si="0"/>
        <v>84444</v>
      </c>
      <c r="L4" s="72">
        <f t="shared" si="0"/>
        <v>98651</v>
      </c>
      <c r="M4" s="72">
        <f t="shared" si="0"/>
        <v>104166.503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36986</v>
      </c>
      <c r="F5" s="100">
        <f t="shared" ref="F5:M5" si="1">SUM(F6:F7)</f>
        <v>30206</v>
      </c>
      <c r="G5" s="100">
        <f t="shared" si="1"/>
        <v>25238</v>
      </c>
      <c r="H5" s="101">
        <f t="shared" si="1"/>
        <v>64217</v>
      </c>
      <c r="I5" s="100">
        <f t="shared" si="1"/>
        <v>39817</v>
      </c>
      <c r="J5" s="102">
        <f t="shared" si="1"/>
        <v>39817</v>
      </c>
      <c r="K5" s="100">
        <f t="shared" si="1"/>
        <v>49001</v>
      </c>
      <c r="L5" s="100">
        <f t="shared" si="1"/>
        <v>57421</v>
      </c>
      <c r="M5" s="100">
        <f t="shared" si="1"/>
        <v>60751.313000000002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32821</v>
      </c>
      <c r="F6" s="79">
        <v>26810</v>
      </c>
      <c r="G6" s="79">
        <v>22729</v>
      </c>
      <c r="H6" s="80">
        <v>59837</v>
      </c>
      <c r="I6" s="79">
        <v>36527</v>
      </c>
      <c r="J6" s="81">
        <v>34437</v>
      </c>
      <c r="K6" s="79">
        <v>44705</v>
      </c>
      <c r="L6" s="79">
        <v>54370</v>
      </c>
      <c r="M6" s="79">
        <v>57538.61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4165</v>
      </c>
      <c r="F7" s="93">
        <v>3396</v>
      </c>
      <c r="G7" s="93">
        <v>2509</v>
      </c>
      <c r="H7" s="94">
        <v>4380</v>
      </c>
      <c r="I7" s="93">
        <v>3290</v>
      </c>
      <c r="J7" s="95">
        <v>5380</v>
      </c>
      <c r="K7" s="93">
        <v>4296</v>
      </c>
      <c r="L7" s="93">
        <v>3051</v>
      </c>
      <c r="M7" s="93">
        <v>3212.7029999999995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19695</v>
      </c>
      <c r="F8" s="100">
        <f t="shared" ref="F8:M8" si="2">SUM(F9:F46)</f>
        <v>27588</v>
      </c>
      <c r="G8" s="100">
        <f t="shared" si="2"/>
        <v>20172</v>
      </c>
      <c r="H8" s="101">
        <f t="shared" si="2"/>
        <v>37456.028000000006</v>
      </c>
      <c r="I8" s="100">
        <f t="shared" si="2"/>
        <v>34144.028000000006</v>
      </c>
      <c r="J8" s="102">
        <f t="shared" si="2"/>
        <v>34081</v>
      </c>
      <c r="K8" s="100">
        <f t="shared" si="2"/>
        <v>35443</v>
      </c>
      <c r="L8" s="100">
        <f t="shared" si="2"/>
        <v>41230</v>
      </c>
      <c r="M8" s="100">
        <f t="shared" si="2"/>
        <v>43415.19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</v>
      </c>
      <c r="F9" s="79">
        <v>2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1701</v>
      </c>
      <c r="F10" s="86">
        <v>5904</v>
      </c>
      <c r="G10" s="86">
        <v>1144</v>
      </c>
      <c r="H10" s="87">
        <v>2030</v>
      </c>
      <c r="I10" s="86">
        <v>3075</v>
      </c>
      <c r="J10" s="88">
        <v>3075</v>
      </c>
      <c r="K10" s="86">
        <v>1085</v>
      </c>
      <c r="L10" s="86">
        <v>2393</v>
      </c>
      <c r="M10" s="86">
        <v>2519.8289999999997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50</v>
      </c>
      <c r="F11" s="86">
        <v>21</v>
      </c>
      <c r="G11" s="86">
        <v>0</v>
      </c>
      <c r="H11" s="87">
        <v>0</v>
      </c>
      <c r="I11" s="86">
        <v>0</v>
      </c>
      <c r="J11" s="88">
        <v>10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4</v>
      </c>
      <c r="F13" s="86">
        <v>5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323</v>
      </c>
      <c r="F14" s="86">
        <v>1103</v>
      </c>
      <c r="G14" s="86">
        <v>1813</v>
      </c>
      <c r="H14" s="87">
        <v>3346.7</v>
      </c>
      <c r="I14" s="86">
        <v>3636.7</v>
      </c>
      <c r="J14" s="88">
        <v>3637</v>
      </c>
      <c r="K14" s="86">
        <v>3210</v>
      </c>
      <c r="L14" s="86">
        <v>3491</v>
      </c>
      <c r="M14" s="86">
        <v>3676.0229999999997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123</v>
      </c>
      <c r="F15" s="86">
        <v>132</v>
      </c>
      <c r="G15" s="86">
        <v>6</v>
      </c>
      <c r="H15" s="87">
        <v>100</v>
      </c>
      <c r="I15" s="86">
        <v>20</v>
      </c>
      <c r="J15" s="88">
        <v>20</v>
      </c>
      <c r="K15" s="86">
        <v>100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40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5679</v>
      </c>
      <c r="F17" s="86">
        <v>7215</v>
      </c>
      <c r="G17" s="86">
        <v>7659</v>
      </c>
      <c r="H17" s="87">
        <v>17954.5</v>
      </c>
      <c r="I17" s="86">
        <v>13984.5</v>
      </c>
      <c r="J17" s="88">
        <v>13985</v>
      </c>
      <c r="K17" s="86">
        <v>17431</v>
      </c>
      <c r="L17" s="86">
        <v>14737</v>
      </c>
      <c r="M17" s="86">
        <v>15518.061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332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22</v>
      </c>
      <c r="F22" s="86">
        <v>1</v>
      </c>
      <c r="G22" s="86">
        <v>19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7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1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-63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102</v>
      </c>
      <c r="F29" s="86">
        <v>16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7</v>
      </c>
      <c r="F32" s="86">
        <v>5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4</v>
      </c>
      <c r="F37" s="86">
        <v>0</v>
      </c>
      <c r="G37" s="86">
        <v>0</v>
      </c>
      <c r="H37" s="87">
        <v>520</v>
      </c>
      <c r="I37" s="86">
        <v>20</v>
      </c>
      <c r="J37" s="88">
        <v>20</v>
      </c>
      <c r="K37" s="86">
        <v>6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1042</v>
      </c>
      <c r="F38" s="86">
        <v>3693</v>
      </c>
      <c r="G38" s="86">
        <v>760</v>
      </c>
      <c r="H38" s="87">
        <v>2138</v>
      </c>
      <c r="I38" s="86">
        <v>1595</v>
      </c>
      <c r="J38" s="88">
        <v>1575</v>
      </c>
      <c r="K38" s="86">
        <v>1611</v>
      </c>
      <c r="L38" s="86">
        <v>790</v>
      </c>
      <c r="M38" s="86">
        <v>831.87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95</v>
      </c>
      <c r="F39" s="86">
        <v>248</v>
      </c>
      <c r="G39" s="86">
        <v>6</v>
      </c>
      <c r="H39" s="87">
        <v>0</v>
      </c>
      <c r="I39" s="86">
        <v>170</v>
      </c>
      <c r="J39" s="88">
        <v>170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8161</v>
      </c>
      <c r="F40" s="86">
        <v>10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770</v>
      </c>
      <c r="H41" s="87">
        <v>931</v>
      </c>
      <c r="I41" s="86">
        <v>931</v>
      </c>
      <c r="J41" s="88">
        <v>931</v>
      </c>
      <c r="K41" s="86">
        <v>956</v>
      </c>
      <c r="L41" s="86">
        <v>986</v>
      </c>
      <c r="M41" s="86">
        <v>1038.258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1163</v>
      </c>
      <c r="F42" s="86">
        <v>2947</v>
      </c>
      <c r="G42" s="86">
        <v>3653</v>
      </c>
      <c r="H42" s="87">
        <v>4178.0280000000002</v>
      </c>
      <c r="I42" s="86">
        <v>3602.0280000000002</v>
      </c>
      <c r="J42" s="88">
        <v>3612</v>
      </c>
      <c r="K42" s="86">
        <v>4396</v>
      </c>
      <c r="L42" s="86">
        <v>7544</v>
      </c>
      <c r="M42" s="86">
        <v>7943.8319999999994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17</v>
      </c>
      <c r="G43" s="86">
        <v>552</v>
      </c>
      <c r="H43" s="87">
        <v>0</v>
      </c>
      <c r="I43" s="86">
        <v>8</v>
      </c>
      <c r="J43" s="88">
        <v>8</v>
      </c>
      <c r="K43" s="86">
        <v>100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92</v>
      </c>
      <c r="G44" s="86">
        <v>22</v>
      </c>
      <c r="H44" s="87">
        <v>100</v>
      </c>
      <c r="I44" s="86">
        <v>100</v>
      </c>
      <c r="J44" s="88">
        <v>100</v>
      </c>
      <c r="K44" s="86">
        <v>100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1217</v>
      </c>
      <c r="F45" s="86">
        <v>5838</v>
      </c>
      <c r="G45" s="86">
        <v>3728</v>
      </c>
      <c r="H45" s="87">
        <v>6157.8</v>
      </c>
      <c r="I45" s="86">
        <v>7001.8</v>
      </c>
      <c r="J45" s="88">
        <v>7001</v>
      </c>
      <c r="K45" s="86">
        <v>6448</v>
      </c>
      <c r="L45" s="86">
        <v>11289</v>
      </c>
      <c r="M45" s="86">
        <v>11887.316999999999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14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14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9680</v>
      </c>
      <c r="F51" s="72">
        <f t="shared" ref="F51:M51" si="4">F52+F59+F62+F63+F64+F72+F73</f>
        <v>10750</v>
      </c>
      <c r="G51" s="72">
        <f t="shared" si="4"/>
        <v>12459</v>
      </c>
      <c r="H51" s="73">
        <f t="shared" si="4"/>
        <v>11762</v>
      </c>
      <c r="I51" s="72">
        <f t="shared" si="4"/>
        <v>12760</v>
      </c>
      <c r="J51" s="74">
        <f t="shared" si="4"/>
        <v>12823</v>
      </c>
      <c r="K51" s="72">
        <f t="shared" si="4"/>
        <v>12397</v>
      </c>
      <c r="L51" s="72">
        <f t="shared" si="4"/>
        <v>13005</v>
      </c>
      <c r="M51" s="72">
        <f t="shared" si="4"/>
        <v>13694.264999999999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9680</v>
      </c>
      <c r="F62" s="86">
        <v>10648</v>
      </c>
      <c r="G62" s="86">
        <v>12422</v>
      </c>
      <c r="H62" s="87">
        <v>11762</v>
      </c>
      <c r="I62" s="86">
        <v>12760</v>
      </c>
      <c r="J62" s="88">
        <v>12760</v>
      </c>
      <c r="K62" s="86">
        <v>12397</v>
      </c>
      <c r="L62" s="86">
        <v>13005</v>
      </c>
      <c r="M62" s="86">
        <v>13694.264999999999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102</v>
      </c>
      <c r="G73" s="86">
        <f t="shared" si="12"/>
        <v>37</v>
      </c>
      <c r="H73" s="87">
        <f t="shared" si="12"/>
        <v>0</v>
      </c>
      <c r="I73" s="86">
        <f t="shared" si="12"/>
        <v>0</v>
      </c>
      <c r="J73" s="88">
        <f t="shared" si="12"/>
        <v>63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102</v>
      </c>
      <c r="G74" s="79">
        <v>37</v>
      </c>
      <c r="H74" s="80">
        <v>0</v>
      </c>
      <c r="I74" s="79">
        <v>0</v>
      </c>
      <c r="J74" s="81">
        <v>63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112</v>
      </c>
      <c r="F77" s="72">
        <f t="shared" ref="F77:M77" si="13">F78+F81+F84+F85+F86+F87+F88</f>
        <v>132</v>
      </c>
      <c r="G77" s="72">
        <f t="shared" si="13"/>
        <v>2932</v>
      </c>
      <c r="H77" s="73">
        <f t="shared" si="13"/>
        <v>0</v>
      </c>
      <c r="I77" s="72">
        <f t="shared" si="13"/>
        <v>0</v>
      </c>
      <c r="J77" s="74">
        <f t="shared" si="13"/>
        <v>0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112</v>
      </c>
      <c r="F81" s="86">
        <f t="shared" ref="F81:M81" si="15">SUM(F82:F83)</f>
        <v>132</v>
      </c>
      <c r="G81" s="86">
        <f t="shared" si="15"/>
        <v>2932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2932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112</v>
      </c>
      <c r="F83" s="93">
        <v>132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66473</v>
      </c>
      <c r="F92" s="46">
        <f t="shared" ref="F92:M92" si="16">F4+F51+F77+F90</f>
        <v>68690</v>
      </c>
      <c r="G92" s="46">
        <f t="shared" si="16"/>
        <v>60801</v>
      </c>
      <c r="H92" s="47">
        <f t="shared" si="16"/>
        <v>113435.02800000001</v>
      </c>
      <c r="I92" s="46">
        <f t="shared" si="16"/>
        <v>86721.028000000006</v>
      </c>
      <c r="J92" s="48">
        <f t="shared" si="16"/>
        <v>86721</v>
      </c>
      <c r="K92" s="46">
        <f t="shared" si="16"/>
        <v>96841</v>
      </c>
      <c r="L92" s="46">
        <f t="shared" si="16"/>
        <v>111656</v>
      </c>
      <c r="M92" s="46">
        <f t="shared" si="16"/>
        <v>117860.768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159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136</v>
      </c>
      <c r="D3" s="17" t="s">
        <v>125</v>
      </c>
      <c r="E3" s="17" t="s">
        <v>134</v>
      </c>
      <c r="F3" s="173" t="s">
        <v>124</v>
      </c>
      <c r="G3" s="174"/>
      <c r="H3" s="175"/>
      <c r="I3" s="17" t="s">
        <v>122</v>
      </c>
      <c r="J3" s="17" t="s">
        <v>123</v>
      </c>
      <c r="K3" s="17" t="s">
        <v>135</v>
      </c>
      <c r="Z3" s="54" t="s">
        <v>32</v>
      </c>
    </row>
    <row r="4" spans="1:27" s="14" customFormat="1" ht="12.75" customHeight="1" x14ac:dyDescent="0.25">
      <c r="A4" s="25"/>
      <c r="B4" s="55" t="s">
        <v>146</v>
      </c>
      <c r="C4" s="33">
        <v>60878</v>
      </c>
      <c r="D4" s="33">
        <v>66481</v>
      </c>
      <c r="E4" s="33">
        <v>73241</v>
      </c>
      <c r="F4" s="27">
        <v>77215</v>
      </c>
      <c r="G4" s="28">
        <v>87668</v>
      </c>
      <c r="H4" s="29">
        <v>87668</v>
      </c>
      <c r="I4" s="33">
        <v>96072</v>
      </c>
      <c r="J4" s="33">
        <v>94256</v>
      </c>
      <c r="K4" s="33">
        <v>99517.567999999999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130</v>
      </c>
      <c r="C5" s="33">
        <v>83128</v>
      </c>
      <c r="D5" s="33">
        <v>90923</v>
      </c>
      <c r="E5" s="33">
        <v>104915</v>
      </c>
      <c r="F5" s="32">
        <v>106068</v>
      </c>
      <c r="G5" s="33">
        <v>168394</v>
      </c>
      <c r="H5" s="34">
        <v>239096</v>
      </c>
      <c r="I5" s="33">
        <v>124370</v>
      </c>
      <c r="J5" s="33">
        <v>128651</v>
      </c>
      <c r="K5" s="33">
        <v>135473.503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132</v>
      </c>
      <c r="C6" s="33">
        <v>66473</v>
      </c>
      <c r="D6" s="33">
        <v>68690</v>
      </c>
      <c r="E6" s="33">
        <v>60801</v>
      </c>
      <c r="F6" s="32">
        <v>113435.02800000001</v>
      </c>
      <c r="G6" s="33">
        <v>86721.028000000006</v>
      </c>
      <c r="H6" s="34">
        <v>86721</v>
      </c>
      <c r="I6" s="33">
        <v>96841</v>
      </c>
      <c r="J6" s="33">
        <v>111656</v>
      </c>
      <c r="K6" s="33">
        <v>117860.768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133</v>
      </c>
      <c r="C7" s="33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3">
        <v>0</v>
      </c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137</v>
      </c>
      <c r="C8" s="33">
        <v>0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138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139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140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141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142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143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144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145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126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131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210479</v>
      </c>
      <c r="D19" s="46">
        <f t="shared" ref="D19:K19" si="1">SUM(D4:D18)</f>
        <v>226094</v>
      </c>
      <c r="E19" s="46">
        <f t="shared" si="1"/>
        <v>238957</v>
      </c>
      <c r="F19" s="47">
        <f t="shared" si="1"/>
        <v>296718.02799999999</v>
      </c>
      <c r="G19" s="46">
        <f t="shared" si="1"/>
        <v>342783.02799999999</v>
      </c>
      <c r="H19" s="48">
        <f t="shared" si="1"/>
        <v>413485</v>
      </c>
      <c r="I19" s="46">
        <f t="shared" si="1"/>
        <v>317283</v>
      </c>
      <c r="J19" s="46">
        <f t="shared" si="1"/>
        <v>334563</v>
      </c>
      <c r="K19" s="46">
        <f t="shared" si="1"/>
        <v>352851.83899999998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136</v>
      </c>
      <c r="D3" s="17" t="s">
        <v>125</v>
      </c>
      <c r="E3" s="17" t="s">
        <v>134</v>
      </c>
      <c r="F3" s="173" t="s">
        <v>124</v>
      </c>
      <c r="G3" s="174"/>
      <c r="H3" s="175"/>
      <c r="I3" s="17" t="s">
        <v>122</v>
      </c>
      <c r="J3" s="17" t="s">
        <v>123</v>
      </c>
      <c r="K3" s="17" t="s">
        <v>135</v>
      </c>
    </row>
    <row r="4" spans="1:27" s="23" customFormat="1" ht="12.75" customHeight="1" x14ac:dyDescent="0.25">
      <c r="A4" s="18"/>
      <c r="B4" s="19" t="s">
        <v>6</v>
      </c>
      <c r="C4" s="20">
        <f>SUM(C5:C7)</f>
        <v>194082</v>
      </c>
      <c r="D4" s="20">
        <f t="shared" ref="D4:K4" si="0">SUM(D5:D7)</f>
        <v>209967</v>
      </c>
      <c r="E4" s="20">
        <f t="shared" si="0"/>
        <v>219152</v>
      </c>
      <c r="F4" s="21">
        <f t="shared" si="0"/>
        <v>281919.02799999999</v>
      </c>
      <c r="G4" s="20">
        <f t="shared" si="0"/>
        <v>286709.02799999999</v>
      </c>
      <c r="H4" s="22">
        <f t="shared" si="0"/>
        <v>357074</v>
      </c>
      <c r="I4" s="20">
        <f t="shared" si="0"/>
        <v>302172</v>
      </c>
      <c r="J4" s="20">
        <f t="shared" si="0"/>
        <v>318603</v>
      </c>
      <c r="K4" s="20">
        <f t="shared" si="0"/>
        <v>336045.95900000003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99587</v>
      </c>
      <c r="D5" s="28">
        <v>105615</v>
      </c>
      <c r="E5" s="28">
        <v>104612</v>
      </c>
      <c r="F5" s="27">
        <v>146341</v>
      </c>
      <c r="G5" s="28">
        <v>131875</v>
      </c>
      <c r="H5" s="29">
        <v>131877</v>
      </c>
      <c r="I5" s="28">
        <v>156343</v>
      </c>
      <c r="J5" s="28">
        <v>170601</v>
      </c>
      <c r="K5" s="29">
        <v>179926.853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94495</v>
      </c>
      <c r="D6" s="33">
        <v>103229</v>
      </c>
      <c r="E6" s="33">
        <v>114540</v>
      </c>
      <c r="F6" s="32">
        <v>135578.02799999999</v>
      </c>
      <c r="G6" s="33">
        <v>154834.02799999999</v>
      </c>
      <c r="H6" s="34">
        <v>225197</v>
      </c>
      <c r="I6" s="33">
        <v>145829</v>
      </c>
      <c r="J6" s="33">
        <v>148002</v>
      </c>
      <c r="K6" s="34">
        <v>156119.10600000003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1123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9706</v>
      </c>
      <c r="D8" s="20">
        <f t="shared" ref="D8:K8" si="1">SUM(D9:D15)</f>
        <v>11065</v>
      </c>
      <c r="E8" s="20">
        <f t="shared" si="1"/>
        <v>13749</v>
      </c>
      <c r="F8" s="21">
        <f t="shared" si="1"/>
        <v>11762</v>
      </c>
      <c r="G8" s="20">
        <f t="shared" si="1"/>
        <v>50360</v>
      </c>
      <c r="H8" s="22">
        <f t="shared" si="1"/>
        <v>50586</v>
      </c>
      <c r="I8" s="20">
        <f t="shared" si="1"/>
        <v>12397</v>
      </c>
      <c r="J8" s="20">
        <f t="shared" si="1"/>
        <v>13005</v>
      </c>
      <c r="K8" s="20">
        <f t="shared" si="1"/>
        <v>13694.264999999999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9680</v>
      </c>
      <c r="D11" s="33">
        <v>10648</v>
      </c>
      <c r="E11" s="33">
        <v>12422</v>
      </c>
      <c r="F11" s="32">
        <v>11762</v>
      </c>
      <c r="G11" s="33">
        <v>12760</v>
      </c>
      <c r="H11" s="34">
        <v>12760</v>
      </c>
      <c r="I11" s="33">
        <v>12397</v>
      </c>
      <c r="J11" s="33">
        <v>13005</v>
      </c>
      <c r="K11" s="34">
        <v>13694.264999999999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37500</v>
      </c>
      <c r="H13" s="34">
        <v>37500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50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26</v>
      </c>
      <c r="D15" s="36">
        <v>367</v>
      </c>
      <c r="E15" s="36">
        <v>1327</v>
      </c>
      <c r="F15" s="35">
        <v>0</v>
      </c>
      <c r="G15" s="36">
        <v>100</v>
      </c>
      <c r="H15" s="37">
        <v>326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6666</v>
      </c>
      <c r="D16" s="20">
        <f t="shared" ref="D16:K16" si="2">SUM(D17:D23)</f>
        <v>4893</v>
      </c>
      <c r="E16" s="20">
        <f t="shared" si="2"/>
        <v>6022</v>
      </c>
      <c r="F16" s="21">
        <f t="shared" si="2"/>
        <v>3037</v>
      </c>
      <c r="G16" s="20">
        <f t="shared" si="2"/>
        <v>5714</v>
      </c>
      <c r="H16" s="22">
        <f t="shared" si="2"/>
        <v>5714</v>
      </c>
      <c r="I16" s="20">
        <f t="shared" si="2"/>
        <v>2714</v>
      </c>
      <c r="J16" s="20">
        <f t="shared" si="2"/>
        <v>2955</v>
      </c>
      <c r="K16" s="20">
        <f t="shared" si="2"/>
        <v>3111.6149999999998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6666</v>
      </c>
      <c r="D18" s="33">
        <v>4893</v>
      </c>
      <c r="E18" s="33">
        <v>5934</v>
      </c>
      <c r="F18" s="32">
        <v>3037</v>
      </c>
      <c r="G18" s="33">
        <v>5714</v>
      </c>
      <c r="H18" s="34">
        <v>5714</v>
      </c>
      <c r="I18" s="33">
        <v>2714</v>
      </c>
      <c r="J18" s="33">
        <v>2955</v>
      </c>
      <c r="K18" s="34">
        <v>3111.6149999999998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88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25</v>
      </c>
      <c r="D24" s="20">
        <v>169</v>
      </c>
      <c r="E24" s="20">
        <v>34</v>
      </c>
      <c r="F24" s="21">
        <v>0</v>
      </c>
      <c r="G24" s="20">
        <v>0</v>
      </c>
      <c r="H24" s="22">
        <v>111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210479</v>
      </c>
      <c r="D26" s="46">
        <f t="shared" ref="D26:K26" si="3">+D4+D8+D16+D24</f>
        <v>226094</v>
      </c>
      <c r="E26" s="46">
        <f t="shared" si="3"/>
        <v>238957</v>
      </c>
      <c r="F26" s="47">
        <f t="shared" si="3"/>
        <v>296718.02799999999</v>
      </c>
      <c r="G26" s="46">
        <f t="shared" si="3"/>
        <v>342783.02799999999</v>
      </c>
      <c r="H26" s="48">
        <f t="shared" si="3"/>
        <v>413485</v>
      </c>
      <c r="I26" s="46">
        <f t="shared" si="3"/>
        <v>317283</v>
      </c>
      <c r="J26" s="46">
        <f t="shared" si="3"/>
        <v>334563</v>
      </c>
      <c r="K26" s="46">
        <f t="shared" si="3"/>
        <v>352851.83900000004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161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136</v>
      </c>
      <c r="D3" s="17" t="s">
        <v>125</v>
      </c>
      <c r="E3" s="17" t="s">
        <v>134</v>
      </c>
      <c r="F3" s="173" t="s">
        <v>124</v>
      </c>
      <c r="G3" s="174"/>
      <c r="H3" s="175"/>
      <c r="I3" s="17" t="s">
        <v>122</v>
      </c>
      <c r="J3" s="17" t="s">
        <v>123</v>
      </c>
      <c r="K3" s="17" t="s">
        <v>135</v>
      </c>
      <c r="Z3" s="54" t="s">
        <v>32</v>
      </c>
    </row>
    <row r="4" spans="1:27" s="14" customFormat="1" ht="12.75" customHeight="1" x14ac:dyDescent="0.25">
      <c r="A4" s="25"/>
      <c r="B4" s="56" t="s">
        <v>147</v>
      </c>
      <c r="C4" s="33">
        <v>21317</v>
      </c>
      <c r="D4" s="33">
        <v>17037</v>
      </c>
      <c r="E4" s="33">
        <v>15701</v>
      </c>
      <c r="F4" s="27">
        <v>14548</v>
      </c>
      <c r="G4" s="28">
        <v>20548</v>
      </c>
      <c r="H4" s="29">
        <v>20548</v>
      </c>
      <c r="I4" s="33">
        <v>18253</v>
      </c>
      <c r="J4" s="33">
        <v>14133</v>
      </c>
      <c r="K4" s="33">
        <v>14882.048999999999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148</v>
      </c>
      <c r="C5" s="33">
        <v>5355</v>
      </c>
      <c r="D5" s="33">
        <v>4631</v>
      </c>
      <c r="E5" s="33">
        <v>5412</v>
      </c>
      <c r="F5" s="32">
        <v>8565</v>
      </c>
      <c r="G5" s="33">
        <v>7428</v>
      </c>
      <c r="H5" s="34">
        <v>7428</v>
      </c>
      <c r="I5" s="33">
        <v>11894</v>
      </c>
      <c r="J5" s="33">
        <v>12074</v>
      </c>
      <c r="K5" s="33">
        <v>12986.921999999999</v>
      </c>
      <c r="Z5" s="53">
        <f t="shared" si="0"/>
        <v>1</v>
      </c>
      <c r="AA5" s="30">
        <v>3</v>
      </c>
    </row>
    <row r="6" spans="1:27" s="14" customFormat="1" ht="12.75" customHeight="1" x14ac:dyDescent="0.25">
      <c r="A6" s="25"/>
      <c r="B6" s="56" t="s">
        <v>149</v>
      </c>
      <c r="C6" s="33">
        <v>13099</v>
      </c>
      <c r="D6" s="33">
        <v>17403</v>
      </c>
      <c r="E6" s="33">
        <v>15835</v>
      </c>
      <c r="F6" s="32">
        <v>19748</v>
      </c>
      <c r="G6" s="33">
        <v>26144</v>
      </c>
      <c r="H6" s="34">
        <v>26144</v>
      </c>
      <c r="I6" s="33">
        <v>24178</v>
      </c>
      <c r="J6" s="33">
        <v>26289</v>
      </c>
      <c r="K6" s="33">
        <v>27682.316999999999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150</v>
      </c>
      <c r="C7" s="33">
        <v>19447</v>
      </c>
      <c r="D7" s="33">
        <v>27037</v>
      </c>
      <c r="E7" s="33">
        <v>33776</v>
      </c>
      <c r="F7" s="32">
        <v>32434</v>
      </c>
      <c r="G7" s="33">
        <v>32028</v>
      </c>
      <c r="H7" s="34">
        <v>32028</v>
      </c>
      <c r="I7" s="33">
        <v>38712</v>
      </c>
      <c r="J7" s="33">
        <v>38520</v>
      </c>
      <c r="K7" s="33">
        <v>40554.559999999998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151</v>
      </c>
      <c r="C8" s="33">
        <v>1660</v>
      </c>
      <c r="D8" s="33">
        <v>373</v>
      </c>
      <c r="E8" s="33">
        <v>2517</v>
      </c>
      <c r="F8" s="32">
        <v>1920</v>
      </c>
      <c r="G8" s="33">
        <v>1520</v>
      </c>
      <c r="H8" s="34">
        <v>1520</v>
      </c>
      <c r="I8" s="33">
        <v>3035</v>
      </c>
      <c r="J8" s="33">
        <v>3240</v>
      </c>
      <c r="K8" s="33">
        <v>3411.72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60878</v>
      </c>
      <c r="D19" s="46">
        <f t="shared" ref="D19:K19" si="1">SUM(D4:D18)</f>
        <v>66481</v>
      </c>
      <c r="E19" s="46">
        <f t="shared" si="1"/>
        <v>73241</v>
      </c>
      <c r="F19" s="47">
        <f t="shared" si="1"/>
        <v>77215</v>
      </c>
      <c r="G19" s="46">
        <f t="shared" si="1"/>
        <v>87668</v>
      </c>
      <c r="H19" s="48">
        <f t="shared" si="1"/>
        <v>87668</v>
      </c>
      <c r="I19" s="46">
        <f t="shared" si="1"/>
        <v>96072</v>
      </c>
      <c r="J19" s="46">
        <f t="shared" si="1"/>
        <v>94256</v>
      </c>
      <c r="K19" s="46">
        <f t="shared" si="1"/>
        <v>99517.567999999999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162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136</v>
      </c>
      <c r="D3" s="17" t="s">
        <v>125</v>
      </c>
      <c r="E3" s="17" t="s">
        <v>134</v>
      </c>
      <c r="F3" s="173" t="s">
        <v>124</v>
      </c>
      <c r="G3" s="174"/>
      <c r="H3" s="175"/>
      <c r="I3" s="17" t="s">
        <v>122</v>
      </c>
      <c r="J3" s="17" t="s">
        <v>123</v>
      </c>
      <c r="K3" s="17" t="s">
        <v>135</v>
      </c>
    </row>
    <row r="4" spans="1:27" s="23" customFormat="1" ht="12.75" customHeight="1" x14ac:dyDescent="0.25">
      <c r="A4" s="18"/>
      <c r="B4" s="19" t="s">
        <v>6</v>
      </c>
      <c r="C4" s="20">
        <f>SUM(C5:C7)</f>
        <v>60744</v>
      </c>
      <c r="D4" s="20">
        <f t="shared" ref="D4:K4" si="0">SUM(D5:D7)</f>
        <v>63031</v>
      </c>
      <c r="E4" s="20">
        <f t="shared" si="0"/>
        <v>70990</v>
      </c>
      <c r="F4" s="21">
        <f t="shared" si="0"/>
        <v>76103</v>
      </c>
      <c r="G4" s="20">
        <f t="shared" si="0"/>
        <v>86154</v>
      </c>
      <c r="H4" s="22">
        <f t="shared" si="0"/>
        <v>86017</v>
      </c>
      <c r="I4" s="20">
        <f t="shared" si="0"/>
        <v>95385</v>
      </c>
      <c r="J4" s="20">
        <f t="shared" si="0"/>
        <v>93431</v>
      </c>
      <c r="K4" s="20">
        <f t="shared" si="0"/>
        <v>98648.842999999993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33292</v>
      </c>
      <c r="D5" s="28">
        <v>38284</v>
      </c>
      <c r="E5" s="28">
        <v>37951</v>
      </c>
      <c r="F5" s="27">
        <v>36104</v>
      </c>
      <c r="G5" s="28">
        <v>46039</v>
      </c>
      <c r="H5" s="29">
        <v>46040</v>
      </c>
      <c r="I5" s="28">
        <v>50321</v>
      </c>
      <c r="J5" s="28">
        <v>52894</v>
      </c>
      <c r="K5" s="29">
        <v>55690.381999999998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27452</v>
      </c>
      <c r="D6" s="33">
        <v>23638</v>
      </c>
      <c r="E6" s="33">
        <v>33039</v>
      </c>
      <c r="F6" s="32">
        <v>39999</v>
      </c>
      <c r="G6" s="33">
        <v>40115</v>
      </c>
      <c r="H6" s="34">
        <v>39977</v>
      </c>
      <c r="I6" s="33">
        <v>45064</v>
      </c>
      <c r="J6" s="33">
        <v>40537</v>
      </c>
      <c r="K6" s="34">
        <v>42958.460999999996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1109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246</v>
      </c>
      <c r="E8" s="20">
        <f t="shared" si="1"/>
        <v>1249</v>
      </c>
      <c r="F8" s="21">
        <f t="shared" si="1"/>
        <v>0</v>
      </c>
      <c r="G8" s="20">
        <f t="shared" si="1"/>
        <v>51</v>
      </c>
      <c r="H8" s="22">
        <f t="shared" si="1"/>
        <v>77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50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196</v>
      </c>
      <c r="E15" s="36">
        <v>1249</v>
      </c>
      <c r="F15" s="35">
        <v>0</v>
      </c>
      <c r="G15" s="36">
        <v>51</v>
      </c>
      <c r="H15" s="37">
        <v>77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109</v>
      </c>
      <c r="D16" s="20">
        <f t="shared" ref="D16:K16" si="2">SUM(D17:D23)</f>
        <v>3035</v>
      </c>
      <c r="E16" s="20">
        <f t="shared" si="2"/>
        <v>968</v>
      </c>
      <c r="F16" s="21">
        <f t="shared" si="2"/>
        <v>1112</v>
      </c>
      <c r="G16" s="20">
        <f t="shared" si="2"/>
        <v>1463</v>
      </c>
      <c r="H16" s="22">
        <f t="shared" si="2"/>
        <v>1463</v>
      </c>
      <c r="I16" s="20">
        <f t="shared" si="2"/>
        <v>687</v>
      </c>
      <c r="J16" s="20">
        <f t="shared" si="2"/>
        <v>825</v>
      </c>
      <c r="K16" s="20">
        <f t="shared" si="2"/>
        <v>868.72499999999991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109</v>
      </c>
      <c r="D18" s="33">
        <v>3035</v>
      </c>
      <c r="E18" s="33">
        <v>968</v>
      </c>
      <c r="F18" s="32">
        <v>1112</v>
      </c>
      <c r="G18" s="33">
        <v>1463</v>
      </c>
      <c r="H18" s="34">
        <v>1463</v>
      </c>
      <c r="I18" s="33">
        <v>687</v>
      </c>
      <c r="J18" s="33">
        <v>825</v>
      </c>
      <c r="K18" s="34">
        <v>868.72499999999991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25</v>
      </c>
      <c r="D24" s="20">
        <v>169</v>
      </c>
      <c r="E24" s="20">
        <v>34</v>
      </c>
      <c r="F24" s="21">
        <v>0</v>
      </c>
      <c r="G24" s="20">
        <v>0</v>
      </c>
      <c r="H24" s="22">
        <v>111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60878</v>
      </c>
      <c r="D26" s="46">
        <f t="shared" ref="D26:K26" si="3">+D4+D8+D16+D24</f>
        <v>66481</v>
      </c>
      <c r="E26" s="46">
        <f t="shared" si="3"/>
        <v>73241</v>
      </c>
      <c r="F26" s="47">
        <f t="shared" si="3"/>
        <v>77215</v>
      </c>
      <c r="G26" s="46">
        <f t="shared" si="3"/>
        <v>87668</v>
      </c>
      <c r="H26" s="48">
        <f t="shared" si="3"/>
        <v>87668</v>
      </c>
      <c r="I26" s="46">
        <f t="shared" si="3"/>
        <v>96072</v>
      </c>
      <c r="J26" s="46">
        <f t="shared" si="3"/>
        <v>94256</v>
      </c>
      <c r="K26" s="46">
        <f t="shared" si="3"/>
        <v>99517.567999999999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163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136</v>
      </c>
      <c r="D3" s="17" t="s">
        <v>125</v>
      </c>
      <c r="E3" s="17" t="s">
        <v>134</v>
      </c>
      <c r="F3" s="173" t="s">
        <v>124</v>
      </c>
      <c r="G3" s="174"/>
      <c r="H3" s="175"/>
      <c r="I3" s="17" t="s">
        <v>122</v>
      </c>
      <c r="J3" s="17" t="s">
        <v>123</v>
      </c>
      <c r="K3" s="17" t="s">
        <v>135</v>
      </c>
      <c r="Z3" s="54" t="s">
        <v>32</v>
      </c>
    </row>
    <row r="4" spans="1:27" s="14" customFormat="1" ht="12.75" customHeight="1" x14ac:dyDescent="0.25">
      <c r="A4" s="25"/>
      <c r="B4" s="56" t="s">
        <v>152</v>
      </c>
      <c r="C4" s="33">
        <v>14092</v>
      </c>
      <c r="D4" s="33">
        <v>22956</v>
      </c>
      <c r="E4" s="33">
        <v>25894</v>
      </c>
      <c r="F4" s="27">
        <v>26613</v>
      </c>
      <c r="G4" s="28">
        <v>25690</v>
      </c>
      <c r="H4" s="29">
        <v>25690</v>
      </c>
      <c r="I4" s="33">
        <v>34229</v>
      </c>
      <c r="J4" s="33">
        <v>34658</v>
      </c>
      <c r="K4" s="33">
        <v>36498.873999999996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153</v>
      </c>
      <c r="C5" s="33">
        <v>9073</v>
      </c>
      <c r="D5" s="33">
        <v>5475</v>
      </c>
      <c r="E5" s="33">
        <v>5460</v>
      </c>
      <c r="F5" s="32">
        <v>6400</v>
      </c>
      <c r="G5" s="33">
        <v>7317</v>
      </c>
      <c r="H5" s="34">
        <v>7317</v>
      </c>
      <c r="I5" s="33">
        <v>6829</v>
      </c>
      <c r="J5" s="33">
        <v>7170</v>
      </c>
      <c r="K5" s="33">
        <v>7550.0099999999993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154</v>
      </c>
      <c r="C6" s="33">
        <v>3792</v>
      </c>
      <c r="D6" s="33">
        <v>4613</v>
      </c>
      <c r="E6" s="33">
        <v>4151</v>
      </c>
      <c r="F6" s="32">
        <v>6256</v>
      </c>
      <c r="G6" s="33">
        <v>8656</v>
      </c>
      <c r="H6" s="34">
        <v>8656</v>
      </c>
      <c r="I6" s="33">
        <v>6471</v>
      </c>
      <c r="J6" s="33">
        <v>6270</v>
      </c>
      <c r="K6" s="33">
        <v>6602.3099999999995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155</v>
      </c>
      <c r="C7" s="33">
        <v>54359</v>
      </c>
      <c r="D7" s="33">
        <v>55943</v>
      </c>
      <c r="E7" s="33">
        <v>67961</v>
      </c>
      <c r="F7" s="32">
        <v>64649</v>
      </c>
      <c r="G7" s="33">
        <v>87581</v>
      </c>
      <c r="H7" s="34">
        <v>158283</v>
      </c>
      <c r="I7" s="33">
        <v>75147</v>
      </c>
      <c r="J7" s="33">
        <v>78780</v>
      </c>
      <c r="K7" s="33">
        <v>82955.34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151</v>
      </c>
      <c r="C8" s="33">
        <v>1812</v>
      </c>
      <c r="D8" s="33">
        <v>1936</v>
      </c>
      <c r="E8" s="33">
        <v>1449</v>
      </c>
      <c r="F8" s="32">
        <v>2150</v>
      </c>
      <c r="G8" s="33">
        <v>39150</v>
      </c>
      <c r="H8" s="34">
        <v>39150</v>
      </c>
      <c r="I8" s="33">
        <v>1694</v>
      </c>
      <c r="J8" s="33">
        <v>1773</v>
      </c>
      <c r="K8" s="33">
        <v>1866.9689999999998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83128</v>
      </c>
      <c r="D19" s="46">
        <f t="shared" ref="D19:K19" si="1">SUM(D4:D18)</f>
        <v>90923</v>
      </c>
      <c r="E19" s="46">
        <f t="shared" si="1"/>
        <v>104915</v>
      </c>
      <c r="F19" s="47">
        <f t="shared" si="1"/>
        <v>106068</v>
      </c>
      <c r="G19" s="46">
        <f t="shared" si="1"/>
        <v>168394</v>
      </c>
      <c r="H19" s="48">
        <f t="shared" si="1"/>
        <v>239096</v>
      </c>
      <c r="I19" s="46">
        <f t="shared" si="1"/>
        <v>124370</v>
      </c>
      <c r="J19" s="46">
        <f t="shared" si="1"/>
        <v>128651</v>
      </c>
      <c r="K19" s="46">
        <f t="shared" si="1"/>
        <v>135473.503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164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136</v>
      </c>
      <c r="D3" s="17" t="s">
        <v>125</v>
      </c>
      <c r="E3" s="17" t="s">
        <v>134</v>
      </c>
      <c r="F3" s="173" t="s">
        <v>124</v>
      </c>
      <c r="G3" s="174"/>
      <c r="H3" s="175"/>
      <c r="I3" s="17" t="s">
        <v>122</v>
      </c>
      <c r="J3" s="17" t="s">
        <v>123</v>
      </c>
      <c r="K3" s="17" t="s">
        <v>135</v>
      </c>
    </row>
    <row r="4" spans="1:27" s="23" customFormat="1" ht="12.75" customHeight="1" x14ac:dyDescent="0.25">
      <c r="A4" s="18"/>
      <c r="B4" s="19" t="s">
        <v>6</v>
      </c>
      <c r="C4" s="20">
        <f>SUM(C5:C7)</f>
        <v>76657</v>
      </c>
      <c r="D4" s="20">
        <f t="shared" ref="D4:K4" si="0">SUM(D5:D7)</f>
        <v>89128</v>
      </c>
      <c r="E4" s="20">
        <f t="shared" si="0"/>
        <v>102752</v>
      </c>
      <c r="F4" s="21">
        <f t="shared" si="0"/>
        <v>104143</v>
      </c>
      <c r="G4" s="20">
        <f t="shared" si="0"/>
        <v>126594</v>
      </c>
      <c r="H4" s="22">
        <f t="shared" si="0"/>
        <v>197159</v>
      </c>
      <c r="I4" s="20">
        <f t="shared" si="0"/>
        <v>122343</v>
      </c>
      <c r="J4" s="20">
        <f t="shared" si="0"/>
        <v>126521</v>
      </c>
      <c r="K4" s="20">
        <f t="shared" si="0"/>
        <v>133230.61299999998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29309</v>
      </c>
      <c r="D5" s="28">
        <v>37125</v>
      </c>
      <c r="E5" s="28">
        <v>41423</v>
      </c>
      <c r="F5" s="27">
        <v>46020</v>
      </c>
      <c r="G5" s="28">
        <v>46019</v>
      </c>
      <c r="H5" s="29">
        <v>46020</v>
      </c>
      <c r="I5" s="28">
        <v>57021</v>
      </c>
      <c r="J5" s="28">
        <v>60286</v>
      </c>
      <c r="K5" s="29">
        <v>63485.157999999996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47348</v>
      </c>
      <c r="D6" s="33">
        <v>52003</v>
      </c>
      <c r="E6" s="33">
        <v>61329</v>
      </c>
      <c r="F6" s="32">
        <v>58123</v>
      </c>
      <c r="G6" s="33">
        <v>80575</v>
      </c>
      <c r="H6" s="34">
        <v>151139</v>
      </c>
      <c r="I6" s="33">
        <v>65322</v>
      </c>
      <c r="J6" s="33">
        <v>66235</v>
      </c>
      <c r="K6" s="34">
        <v>69745.454999999987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26</v>
      </c>
      <c r="D8" s="20">
        <f t="shared" ref="D8:K8" si="1">SUM(D9:D15)</f>
        <v>69</v>
      </c>
      <c r="E8" s="20">
        <f t="shared" si="1"/>
        <v>41</v>
      </c>
      <c r="F8" s="21">
        <f t="shared" si="1"/>
        <v>0</v>
      </c>
      <c r="G8" s="20">
        <f t="shared" si="1"/>
        <v>37549</v>
      </c>
      <c r="H8" s="22">
        <f t="shared" si="1"/>
        <v>37686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37500</v>
      </c>
      <c r="H13" s="34">
        <v>37500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26</v>
      </c>
      <c r="D15" s="36">
        <v>69</v>
      </c>
      <c r="E15" s="36">
        <v>41</v>
      </c>
      <c r="F15" s="35">
        <v>0</v>
      </c>
      <c r="G15" s="36">
        <v>49</v>
      </c>
      <c r="H15" s="37">
        <v>186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6445</v>
      </c>
      <c r="D16" s="20">
        <f t="shared" ref="D16:K16" si="2">SUM(D17:D23)</f>
        <v>1726</v>
      </c>
      <c r="E16" s="20">
        <f t="shared" si="2"/>
        <v>2122</v>
      </c>
      <c r="F16" s="21">
        <f t="shared" si="2"/>
        <v>1925</v>
      </c>
      <c r="G16" s="20">
        <f t="shared" si="2"/>
        <v>4251</v>
      </c>
      <c r="H16" s="22">
        <f t="shared" si="2"/>
        <v>4251</v>
      </c>
      <c r="I16" s="20">
        <f t="shared" si="2"/>
        <v>2027</v>
      </c>
      <c r="J16" s="20">
        <f t="shared" si="2"/>
        <v>2130</v>
      </c>
      <c r="K16" s="20">
        <f t="shared" si="2"/>
        <v>2242.89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6445</v>
      </c>
      <c r="D18" s="33">
        <v>1726</v>
      </c>
      <c r="E18" s="33">
        <v>2034</v>
      </c>
      <c r="F18" s="32">
        <v>1925</v>
      </c>
      <c r="G18" s="33">
        <v>4251</v>
      </c>
      <c r="H18" s="34">
        <v>4251</v>
      </c>
      <c r="I18" s="33">
        <v>2027</v>
      </c>
      <c r="J18" s="33">
        <v>2130</v>
      </c>
      <c r="K18" s="34">
        <v>2242.89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88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83128</v>
      </c>
      <c r="D26" s="46">
        <f t="shared" ref="D26:K26" si="3">+D4+D8+D16+D24</f>
        <v>90923</v>
      </c>
      <c r="E26" s="46">
        <f t="shared" si="3"/>
        <v>104915</v>
      </c>
      <c r="F26" s="47">
        <f t="shared" si="3"/>
        <v>106068</v>
      </c>
      <c r="G26" s="46">
        <f t="shared" si="3"/>
        <v>168394</v>
      </c>
      <c r="H26" s="48">
        <f t="shared" si="3"/>
        <v>239096</v>
      </c>
      <c r="I26" s="46">
        <f t="shared" si="3"/>
        <v>124370</v>
      </c>
      <c r="J26" s="46">
        <f t="shared" si="3"/>
        <v>128651</v>
      </c>
      <c r="K26" s="46">
        <f t="shared" si="3"/>
        <v>135473.503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165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136</v>
      </c>
      <c r="D3" s="17" t="s">
        <v>125</v>
      </c>
      <c r="E3" s="17" t="s">
        <v>134</v>
      </c>
      <c r="F3" s="173" t="s">
        <v>124</v>
      </c>
      <c r="G3" s="174"/>
      <c r="H3" s="175"/>
      <c r="I3" s="17" t="s">
        <v>122</v>
      </c>
      <c r="J3" s="17" t="s">
        <v>123</v>
      </c>
      <c r="K3" s="17" t="s">
        <v>135</v>
      </c>
      <c r="Z3" s="54" t="s">
        <v>32</v>
      </c>
    </row>
    <row r="4" spans="1:27" s="14" customFormat="1" ht="12.75" customHeight="1" x14ac:dyDescent="0.25">
      <c r="A4" s="25"/>
      <c r="B4" s="56" t="s">
        <v>156</v>
      </c>
      <c r="C4" s="33">
        <v>5515</v>
      </c>
      <c r="D4" s="33">
        <v>7486</v>
      </c>
      <c r="E4" s="33">
        <v>9408</v>
      </c>
      <c r="F4" s="27">
        <v>16359</v>
      </c>
      <c r="G4" s="28">
        <v>19059</v>
      </c>
      <c r="H4" s="29">
        <v>19059</v>
      </c>
      <c r="I4" s="33">
        <v>15046</v>
      </c>
      <c r="J4" s="33">
        <v>16345</v>
      </c>
      <c r="K4" s="33">
        <v>17211.284999999996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157</v>
      </c>
      <c r="C5" s="33">
        <v>59618</v>
      </c>
      <c r="D5" s="33">
        <v>59556</v>
      </c>
      <c r="E5" s="33">
        <v>50329</v>
      </c>
      <c r="F5" s="32">
        <v>93002</v>
      </c>
      <c r="G5" s="33">
        <v>65088</v>
      </c>
      <c r="H5" s="34">
        <v>65088</v>
      </c>
      <c r="I5" s="33">
        <v>77477</v>
      </c>
      <c r="J5" s="33">
        <v>90880</v>
      </c>
      <c r="K5" s="33">
        <v>95983.64</v>
      </c>
      <c r="Z5" s="53">
        <f t="shared" si="0"/>
        <v>1</v>
      </c>
      <c r="AA5" s="30">
        <v>5</v>
      </c>
    </row>
    <row r="6" spans="1:27" s="14" customFormat="1" ht="12.75" customHeight="1" x14ac:dyDescent="0.25">
      <c r="A6" s="25"/>
      <c r="B6" s="56" t="s">
        <v>158</v>
      </c>
      <c r="C6" s="33">
        <v>1340</v>
      </c>
      <c r="D6" s="33">
        <v>1648</v>
      </c>
      <c r="E6" s="33">
        <v>1064</v>
      </c>
      <c r="F6" s="32">
        <v>4074</v>
      </c>
      <c r="G6" s="33">
        <v>2574</v>
      </c>
      <c r="H6" s="34">
        <v>2574</v>
      </c>
      <c r="I6" s="33">
        <v>4318</v>
      </c>
      <c r="J6" s="33">
        <v>4431</v>
      </c>
      <c r="K6" s="33">
        <v>4665.8429999999998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66473</v>
      </c>
      <c r="D19" s="46">
        <f t="shared" ref="D19:K19" si="1">SUM(D4:D18)</f>
        <v>68690</v>
      </c>
      <c r="E19" s="46">
        <f t="shared" si="1"/>
        <v>60801</v>
      </c>
      <c r="F19" s="47">
        <f t="shared" si="1"/>
        <v>113435</v>
      </c>
      <c r="G19" s="46">
        <f t="shared" si="1"/>
        <v>86721</v>
      </c>
      <c r="H19" s="48">
        <f t="shared" si="1"/>
        <v>86721</v>
      </c>
      <c r="I19" s="46">
        <f t="shared" si="1"/>
        <v>96841</v>
      </c>
      <c r="J19" s="46">
        <f t="shared" si="1"/>
        <v>111656</v>
      </c>
      <c r="K19" s="46">
        <f t="shared" si="1"/>
        <v>117860.76799999998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166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136</v>
      </c>
      <c r="D3" s="17" t="s">
        <v>125</v>
      </c>
      <c r="E3" s="17" t="s">
        <v>134</v>
      </c>
      <c r="F3" s="173" t="s">
        <v>124</v>
      </c>
      <c r="G3" s="174"/>
      <c r="H3" s="175"/>
      <c r="I3" s="17" t="s">
        <v>122</v>
      </c>
      <c r="J3" s="17" t="s">
        <v>123</v>
      </c>
      <c r="K3" s="17" t="s">
        <v>135</v>
      </c>
    </row>
    <row r="4" spans="1:27" s="23" customFormat="1" ht="12.75" customHeight="1" x14ac:dyDescent="0.25">
      <c r="A4" s="18"/>
      <c r="B4" s="19" t="s">
        <v>6</v>
      </c>
      <c r="C4" s="20">
        <f>SUM(C5:C7)</f>
        <v>56681</v>
      </c>
      <c r="D4" s="20">
        <f t="shared" ref="D4:K4" si="0">SUM(D5:D7)</f>
        <v>57808</v>
      </c>
      <c r="E4" s="20">
        <f t="shared" si="0"/>
        <v>45410</v>
      </c>
      <c r="F4" s="21">
        <f t="shared" si="0"/>
        <v>101673.02800000001</v>
      </c>
      <c r="G4" s="20">
        <f t="shared" si="0"/>
        <v>73961.028000000006</v>
      </c>
      <c r="H4" s="22">
        <f t="shared" si="0"/>
        <v>73898</v>
      </c>
      <c r="I4" s="20">
        <f t="shared" si="0"/>
        <v>84444</v>
      </c>
      <c r="J4" s="20">
        <f t="shared" si="0"/>
        <v>98651</v>
      </c>
      <c r="K4" s="20">
        <f t="shared" si="0"/>
        <v>104166.503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36986</v>
      </c>
      <c r="D5" s="28">
        <v>30206</v>
      </c>
      <c r="E5" s="28">
        <v>25238</v>
      </c>
      <c r="F5" s="27">
        <v>64217</v>
      </c>
      <c r="G5" s="28">
        <v>39817</v>
      </c>
      <c r="H5" s="29">
        <v>39817</v>
      </c>
      <c r="I5" s="28">
        <v>49001</v>
      </c>
      <c r="J5" s="28">
        <v>57421</v>
      </c>
      <c r="K5" s="29">
        <v>60751.313000000002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19695</v>
      </c>
      <c r="D6" s="33">
        <v>27588</v>
      </c>
      <c r="E6" s="33">
        <v>20172</v>
      </c>
      <c r="F6" s="32">
        <v>37456.028000000006</v>
      </c>
      <c r="G6" s="33">
        <v>34144.028000000006</v>
      </c>
      <c r="H6" s="34">
        <v>34081</v>
      </c>
      <c r="I6" s="33">
        <v>35443</v>
      </c>
      <c r="J6" s="33">
        <v>41230</v>
      </c>
      <c r="K6" s="34">
        <v>43415.19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14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9680</v>
      </c>
      <c r="D8" s="20">
        <f t="shared" ref="D8:K8" si="1">SUM(D9:D15)</f>
        <v>10750</v>
      </c>
      <c r="E8" s="20">
        <f t="shared" si="1"/>
        <v>12459</v>
      </c>
      <c r="F8" s="21">
        <f t="shared" si="1"/>
        <v>11762</v>
      </c>
      <c r="G8" s="20">
        <f t="shared" si="1"/>
        <v>12760</v>
      </c>
      <c r="H8" s="22">
        <f t="shared" si="1"/>
        <v>12823</v>
      </c>
      <c r="I8" s="20">
        <f t="shared" si="1"/>
        <v>12397</v>
      </c>
      <c r="J8" s="20">
        <f t="shared" si="1"/>
        <v>13005</v>
      </c>
      <c r="K8" s="20">
        <f t="shared" si="1"/>
        <v>13694.264999999999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9680</v>
      </c>
      <c r="D11" s="33">
        <v>10648</v>
      </c>
      <c r="E11" s="33">
        <v>12422</v>
      </c>
      <c r="F11" s="32">
        <v>11762</v>
      </c>
      <c r="G11" s="33">
        <v>12760</v>
      </c>
      <c r="H11" s="34">
        <v>12760</v>
      </c>
      <c r="I11" s="33">
        <v>12397</v>
      </c>
      <c r="J11" s="33">
        <v>13005</v>
      </c>
      <c r="K11" s="34">
        <v>13694.264999999999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102</v>
      </c>
      <c r="E15" s="36">
        <v>37</v>
      </c>
      <c r="F15" s="35">
        <v>0</v>
      </c>
      <c r="G15" s="36">
        <v>0</v>
      </c>
      <c r="H15" s="37">
        <v>63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112</v>
      </c>
      <c r="D16" s="20">
        <f t="shared" ref="D16:K16" si="2">SUM(D17:D23)</f>
        <v>132</v>
      </c>
      <c r="E16" s="20">
        <f t="shared" si="2"/>
        <v>2932</v>
      </c>
      <c r="F16" s="21">
        <f t="shared" si="2"/>
        <v>0</v>
      </c>
      <c r="G16" s="20">
        <f t="shared" si="2"/>
        <v>0</v>
      </c>
      <c r="H16" s="22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112</v>
      </c>
      <c r="D18" s="33">
        <v>132</v>
      </c>
      <c r="E18" s="33">
        <v>2932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66473</v>
      </c>
      <c r="D26" s="46">
        <f t="shared" ref="D26:K26" si="3">+D4+D8+D16+D24</f>
        <v>68690</v>
      </c>
      <c r="E26" s="46">
        <f t="shared" si="3"/>
        <v>60801</v>
      </c>
      <c r="F26" s="47">
        <f t="shared" si="3"/>
        <v>113435.02800000001</v>
      </c>
      <c r="G26" s="46">
        <f t="shared" si="3"/>
        <v>86721.028000000006</v>
      </c>
      <c r="H26" s="48">
        <f t="shared" si="3"/>
        <v>86721</v>
      </c>
      <c r="I26" s="46">
        <f t="shared" si="3"/>
        <v>96841</v>
      </c>
      <c r="J26" s="46">
        <f t="shared" si="3"/>
        <v>111656</v>
      </c>
      <c r="K26" s="46">
        <f t="shared" si="3"/>
        <v>117860.768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B.1</vt:lpstr>
      <vt:lpstr>B.2</vt:lpstr>
      <vt:lpstr>B.2.1</vt:lpstr>
      <vt:lpstr>B.2.2</vt:lpstr>
      <vt:lpstr>B.2.3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2014-05-29T12:54:55Z</dcterms:created>
  <dcterms:modified xsi:type="dcterms:W3CDTF">2014-05-30T09:15:51Z</dcterms:modified>
</cp:coreProperties>
</file>